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K33" i="11" s="1"/>
  <c r="H35" i="11"/>
  <c r="F35" i="11"/>
  <c r="G33" i="11" s="1"/>
  <c r="D35" i="11"/>
  <c r="E34" i="11" s="1"/>
  <c r="B35" i="11"/>
  <c r="C34" i="11" s="1"/>
  <c r="L34" i="11"/>
  <c r="I34" i="11"/>
  <c r="G34" i="11"/>
  <c r="L33" i="11"/>
  <c r="I33" i="11"/>
  <c r="J31" i="11"/>
  <c r="K30" i="11" s="1"/>
  <c r="H31" i="11"/>
  <c r="I30" i="11" s="1"/>
  <c r="F31" i="11"/>
  <c r="G28" i="11" s="1"/>
  <c r="D31" i="11"/>
  <c r="E29" i="11" s="1"/>
  <c r="B31" i="11"/>
  <c r="C30" i="11" s="1"/>
  <c r="L30" i="11"/>
  <c r="L29" i="11"/>
  <c r="L28" i="11"/>
  <c r="I28" i="11"/>
  <c r="L27" i="11"/>
  <c r="L26" i="11"/>
  <c r="J24" i="11"/>
  <c r="H24" i="11"/>
  <c r="I21" i="11" s="1"/>
  <c r="F24" i="11"/>
  <c r="G22" i="11" s="1"/>
  <c r="D24" i="11"/>
  <c r="E20" i="11" s="1"/>
  <c r="B24" i="11"/>
  <c r="C21" i="11" s="1"/>
  <c r="L23" i="11"/>
  <c r="G23" i="11"/>
  <c r="L22" i="11"/>
  <c r="L21" i="11"/>
  <c r="L20" i="11"/>
  <c r="G20" i="11"/>
  <c r="J18" i="11"/>
  <c r="K14" i="11" s="1"/>
  <c r="H18" i="11"/>
  <c r="I16" i="11" s="1"/>
  <c r="F18" i="11"/>
  <c r="G16" i="11" s="1"/>
  <c r="D18" i="11"/>
  <c r="E15" i="11" s="1"/>
  <c r="B18" i="11"/>
  <c r="C16" i="11" s="1"/>
  <c r="L17" i="11"/>
  <c r="L16" i="11"/>
  <c r="K16" i="11"/>
  <c r="L15" i="11"/>
  <c r="L14" i="11"/>
  <c r="C14" i="11"/>
  <c r="L13" i="11"/>
  <c r="G13" i="11"/>
  <c r="L12" i="11"/>
  <c r="L11" i="11"/>
  <c r="I11" i="11"/>
  <c r="G11" i="11"/>
  <c r="L10" i="11"/>
  <c r="C10" i="11"/>
  <c r="L9" i="11"/>
  <c r="I9" i="11"/>
  <c r="G9" i="11"/>
  <c r="J7" i="11"/>
  <c r="H7" i="11"/>
  <c r="I6" i="11" s="1"/>
  <c r="F7" i="11"/>
  <c r="G4" i="11" s="1"/>
  <c r="D7" i="11"/>
  <c r="E4" i="11" s="1"/>
  <c r="B7" i="11"/>
  <c r="C6" i="11" s="1"/>
  <c r="L6" i="11"/>
  <c r="L5" i="11"/>
  <c r="L4" i="11"/>
  <c r="E12" i="11" l="1"/>
  <c r="E10" i="11"/>
  <c r="G17" i="11"/>
  <c r="I29" i="11"/>
  <c r="G35" i="11"/>
  <c r="I10" i="11"/>
  <c r="K12" i="11"/>
  <c r="G15" i="11"/>
  <c r="G21" i="11"/>
  <c r="C28" i="11"/>
  <c r="G14" i="11"/>
  <c r="E17" i="11"/>
  <c r="G12" i="11"/>
  <c r="I14" i="11"/>
  <c r="G10" i="11"/>
  <c r="G18" i="11" s="1"/>
  <c r="I12" i="11"/>
  <c r="I17" i="11"/>
  <c r="I35" i="11"/>
  <c r="C4" i="11"/>
  <c r="L7" i="11"/>
  <c r="I15" i="11"/>
  <c r="E33" i="11"/>
  <c r="E35" i="11" s="1"/>
  <c r="L35" i="11"/>
  <c r="K26" i="11"/>
  <c r="K29" i="11"/>
  <c r="K27" i="11"/>
  <c r="I26" i="11"/>
  <c r="I27" i="11"/>
  <c r="G26" i="11"/>
  <c r="G30" i="11"/>
  <c r="E30" i="11"/>
  <c r="E28" i="11"/>
  <c r="E26" i="11"/>
  <c r="E27" i="11"/>
  <c r="L31" i="11"/>
  <c r="C27" i="11"/>
  <c r="C29" i="11"/>
  <c r="I22" i="11"/>
  <c r="I23" i="11"/>
  <c r="I20" i="11"/>
  <c r="G24" i="11"/>
  <c r="E22" i="11"/>
  <c r="L24" i="11"/>
  <c r="I13" i="11"/>
  <c r="I18" i="11" s="1"/>
  <c r="E16" i="11"/>
  <c r="E14" i="11"/>
  <c r="E9" i="11"/>
  <c r="E11" i="11"/>
  <c r="E13" i="11"/>
  <c r="K5" i="11"/>
  <c r="K6" i="11"/>
  <c r="I4" i="11"/>
  <c r="E6" i="11"/>
  <c r="E5" i="11"/>
  <c r="E7" i="11" s="1"/>
  <c r="C5" i="11"/>
  <c r="G5" i="11"/>
  <c r="C23" i="11"/>
  <c r="I5" i="11"/>
  <c r="K9" i="11"/>
  <c r="C11" i="11"/>
  <c r="K13" i="11"/>
  <c r="C15" i="11"/>
  <c r="K17" i="11"/>
  <c r="E23" i="11"/>
  <c r="C26" i="11"/>
  <c r="G27" i="11"/>
  <c r="G31" i="11" s="1"/>
  <c r="K28" i="11"/>
  <c r="G6" i="11"/>
  <c r="C20" i="11"/>
  <c r="K22" i="11"/>
  <c r="K20" i="11"/>
  <c r="C22" i="11"/>
  <c r="C33" i="11"/>
  <c r="C35" i="11" s="1"/>
  <c r="K4" i="11"/>
  <c r="K23" i="11"/>
  <c r="K34" i="11"/>
  <c r="K35" i="11" s="1"/>
  <c r="C9" i="11"/>
  <c r="K11" i="11"/>
  <c r="C13" i="11"/>
  <c r="K15" i="11"/>
  <c r="C17" i="11"/>
  <c r="L18" i="11"/>
  <c r="E21" i="11"/>
  <c r="E24" i="11" s="1"/>
  <c r="G29" i="11"/>
  <c r="K10" i="11"/>
  <c r="C12" i="11"/>
  <c r="K21" i="11"/>
  <c r="K7" i="11" l="1"/>
  <c r="I31" i="11"/>
  <c r="C7" i="11"/>
  <c r="K31" i="11"/>
  <c r="E31" i="11"/>
  <c r="C31" i="11"/>
  <c r="I24" i="11"/>
  <c r="E18" i="11"/>
  <c r="I7" i="11"/>
  <c r="G7" i="11"/>
  <c r="C24" i="11"/>
  <c r="K18" i="11"/>
  <c r="K24" i="11"/>
  <c r="C18" i="11"/>
  <c r="D8" i="3"/>
  <c r="C8" i="3"/>
  <c r="F47" i="1" l="1"/>
  <c r="D47" i="1"/>
  <c r="E47" i="1" s="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E16" i="3" s="1"/>
  <c r="C16" i="3"/>
  <c r="F9" i="1"/>
  <c r="D9" i="1"/>
  <c r="C9" i="1"/>
  <c r="F8" i="3"/>
  <c r="F20" i="7"/>
  <c r="G20" i="7" s="1"/>
  <c r="D20" i="7"/>
  <c r="C20" i="7"/>
  <c r="C14" i="7"/>
  <c r="D14" i="7"/>
  <c r="E14" i="7" s="1"/>
  <c r="F14" i="7"/>
  <c r="G14" i="7" s="1"/>
  <c r="F8" i="7"/>
  <c r="D8" i="7"/>
  <c r="C8" i="7"/>
  <c r="E8" i="7" s="1"/>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S45" i="9" s="1"/>
  <c r="J45" i="9"/>
  <c r="I45" i="9"/>
  <c r="F45" i="9"/>
  <c r="D45" i="9"/>
  <c r="E45" i="9" s="1"/>
  <c r="R51" i="9"/>
  <c r="S51" i="9" s="1"/>
  <c r="P51" i="9"/>
  <c r="O51" i="9"/>
  <c r="J51" i="9"/>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G39" i="9" l="1"/>
  <c r="K51" i="9"/>
  <c r="G41" i="3"/>
  <c r="E59" i="3"/>
  <c r="G23" i="1"/>
  <c r="K39" i="9"/>
  <c r="Q45" i="9"/>
  <c r="M45" i="9"/>
  <c r="G29" i="3"/>
  <c r="S15" i="9"/>
  <c r="E41" i="3"/>
  <c r="M57" i="9"/>
  <c r="E20" i="7"/>
  <c r="E51" i="9"/>
  <c r="Q15" i="9"/>
  <c r="G51" i="9"/>
  <c r="K57" i="9"/>
  <c r="Q33" i="9"/>
  <c r="M51" i="9"/>
  <c r="G8" i="7"/>
  <c r="E41" i="1"/>
  <c r="E29" i="1"/>
  <c r="G29" i="1"/>
  <c r="G17" i="1"/>
  <c r="E17" i="1"/>
  <c r="E35" i="3"/>
  <c r="E53" i="3"/>
  <c r="E29" i="3"/>
  <c r="G22" i="3"/>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<sst xmlns="http://schemas.openxmlformats.org/spreadsheetml/2006/main" count="1010" uniqueCount="110">
  <si>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</si>
  <si>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</si>
  <si>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</si>
  <si>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</si>
  <si>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</si>
  <si>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</si>
  <si>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</si>
  <si>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</si>
  <si>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</si>
  <si>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</si>
  <si>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</si>
  <si>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</si>
  <si>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</si>
  <si>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</si>
  <si>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</si>
  <si>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</si>
  <si>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</si>
  <si>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</si>
  <si>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</si>
  <si>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</si>
  <si>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</si>
  <si>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</si>
  <si>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</si>
  <si>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</si>
  <si>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</si>
  <si>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</si>
  <si>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</si>
  <si>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</si>
  <si>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</si>
  <si>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</si>
  <si>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</si>
  <si>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</si>
  <si>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</si>
  <si>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</si>
  <si>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</si>
  <si>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</si>
  <si>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</si>
  <si>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</si>
  <si>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</si>
  <si>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</si>
  <si>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</si>
  <si>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</si>
  <si>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</si>
  <si>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</si>
  <si>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</si>
  <si>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</si>
  <si>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</si>
  <si>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</si>
  <si>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</si>
  <si>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</si>
  <si>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</si>
  <si>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</si>
  <si>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</si>
  <si>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</si>
  <si>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</si>
  <si>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</si>
  <si>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</si>
  <si>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</si>
  <si>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</si>
  <si>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</si>
  <si>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</si>
  <si>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</si>
  <si>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</si>
  <si>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</si>
  <si>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</si>
  <si>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</si>
  <si>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</si>
  <si>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</si>
  <si>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</si>
  <si>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</si>
  <si>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</si>
  <si>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</si>
  <si>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</si>
  <si>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</si>
  <si>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</si>
  <si>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</si>
  <si>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</si>
  <si>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</si>
  <si>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</si>
  <si>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</si>
  <si>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</si>
  <si>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</si>
  <si>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</si>
  <si>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</si>
  <si>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</si>
  <si>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</si>
  <si>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</si>
  <si>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</si>
  <si>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</si>
  <si>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</si>
  <si>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</si>
  <si>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</si>
  <si>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</si>
  <si>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</si>
  <si>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</si>
  <si>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</si>
  <si>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</si>
  <si>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</si>
  <si>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Computer Science</t>
  </si>
  <si>
    <t>Computer Science
Success and Retention Rates by Demographics</t>
  </si>
  <si>
    <t>Computer Science
Success and Retention Rates by Course</t>
  </si>
  <si>
    <t>Computer Science
Success and Retention Rates by Distance Education (DE) Status</t>
  </si>
  <si>
    <t>Computer Science
Success and Retention Rates by Distance Education Status and Race/Ethnicity</t>
  </si>
  <si>
    <t>Computer Science
Productivity</t>
  </si>
  <si>
    <t>CS-119 : Program Design &amp; Development</t>
  </si>
  <si>
    <t>CS-119L : Program Design &amp; Develop Lab</t>
  </si>
  <si>
    <t>CS-181 : Intro to C++ Programming</t>
  </si>
  <si>
    <t>CS-182 : Intro to Java Programming</t>
  </si>
  <si>
    <t>CS-281 : Intermediate C++ Programming</t>
  </si>
  <si>
    <t>CS-282 : Intermediate Java Programming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</si>
</sst>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3">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1</xdr:row>
      <xdr:rowOff>0</xdr:rowOff>
    </xdr:from>
    <xdr:to>
      <xdr:col>9</xdr:col>
      <xdr:colOff>304274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4105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0" customWidth="1"/>
    <col min="2" max="2" width="90.7109375" style="56" customWidth="1"/>
  </cols>
  <sheetData>
    <row r="1" spans="1:2" x14ac:dyDescent="0.25">
      <c r="A1" s="58" t="s">
        <v>1</v>
      </c>
      <c r="B1" s="22" t="s">
        <v>59</v>
      </c>
    </row>
    <row r="2" spans="1:2" ht="30" customHeight="1" x14ac:dyDescent="0.25">
      <c r="A2" s="59" t="s">
        <v>58</v>
      </c>
      <c r="B2" s="57" t="s">
        <v>66</v>
      </c>
    </row>
    <row r="3" spans="1:2" ht="45" x14ac:dyDescent="0.25">
      <c r="A3" s="57" t="s">
        <v>46</v>
      </c>
      <c r="B3" s="57" t="s">
        <v>75</v>
      </c>
    </row>
    <row r="4" spans="1:2" x14ac:dyDescent="0.25">
      <c r="A4" s="118" t="s">
        <v>80</v>
      </c>
      <c r="B4" s="119"/>
    </row>
    <row r="5" spans="1:2" ht="30" customHeight="1" x14ac:dyDescent="0.25">
      <c r="A5" s="57" t="s">
        <v>47</v>
      </c>
      <c r="B5" s="57" t="s">
        <v>67</v>
      </c>
    </row>
    <row r="6" spans="1:2" ht="45" x14ac:dyDescent="0.25">
      <c r="A6" s="57" t="s">
        <v>44</v>
      </c>
      <c r="B6" s="57" t="s">
        <v>65</v>
      </c>
    </row>
    <row r="7" spans="1:2" ht="30" customHeight="1" x14ac:dyDescent="0.25">
      <c r="A7" s="57" t="s">
        <v>48</v>
      </c>
      <c r="B7" s="57" t="s">
        <v>64</v>
      </c>
    </row>
    <row r="8" spans="1:2" ht="45" customHeight="1" x14ac:dyDescent="0.25">
      <c r="A8" s="57" t="s">
        <v>0</v>
      </c>
      <c r="B8" s="57" t="s">
        <v>63</v>
      </c>
    </row>
    <row r="9" spans="1:2" ht="60" customHeight="1" x14ac:dyDescent="0.25">
      <c r="A9" s="57" t="s">
        <v>45</v>
      </c>
      <c r="B9" s="57" t="s">
        <v>81</v>
      </c>
    </row>
    <row r="10" spans="1:2" x14ac:dyDescent="0.25">
      <c r="A10" s="118" t="s">
        <v>79</v>
      </c>
      <c r="B10" s="119"/>
    </row>
    <row r="11" spans="1:2" ht="30" customHeight="1" x14ac:dyDescent="0.25">
      <c r="A11" s="57" t="s">
        <v>42</v>
      </c>
      <c r="B11" s="57" t="s">
        <v>61</v>
      </c>
    </row>
    <row r="12" spans="1:2" ht="30" customHeight="1" x14ac:dyDescent="0.25">
      <c r="A12" s="57" t="s">
        <v>50</v>
      </c>
      <c r="B12" s="57" t="s">
        <v>60</v>
      </c>
    </row>
    <row r="13" spans="1:2" ht="30" customHeight="1" x14ac:dyDescent="0.25">
      <c r="A13" s="57" t="s">
        <v>49</v>
      </c>
      <c r="B13" s="57" t="s">
        <v>62</v>
      </c>
    </row>
    <row r="14" spans="1:2" x14ac:dyDescent="0.25">
      <c r="A14" s="118" t="s">
        <v>78</v>
      </c>
      <c r="B14" s="119"/>
    </row>
    <row r="15" spans="1:2" ht="30" customHeight="1" x14ac:dyDescent="0.25">
      <c r="A15" s="57" t="s">
        <v>30</v>
      </c>
      <c r="B15" s="57" t="s">
        <v>82</v>
      </c>
    </row>
    <row r="16" spans="1:2" ht="30" customHeight="1" x14ac:dyDescent="0.25">
      <c r="A16" s="57" t="s">
        <v>68</v>
      </c>
      <c r="B16" s="57" t="s">
        <v>69</v>
      </c>
    </row>
    <row r="17" spans="1:2" ht="60" x14ac:dyDescent="0.25">
      <c r="A17" s="57" t="s">
        <v>83</v>
      </c>
      <c r="B17" s="57" t="s">
        <v>70</v>
      </c>
    </row>
    <row r="18" spans="1:2" ht="75" x14ac:dyDescent="0.25">
      <c r="A18" s="57" t="s">
        <v>84</v>
      </c>
      <c r="B18" s="57" t="s">
        <v>71</v>
      </c>
    </row>
    <row r="19" spans="1:2" ht="30" customHeight="1" x14ac:dyDescent="0.25">
      <c r="A19" s="57" t="s">
        <v>88</v>
      </c>
      <c r="B19" s="57" t="s">
        <v>74</v>
      </c>
    </row>
    <row r="20" spans="1:2" ht="60" x14ac:dyDescent="0.25">
      <c r="A20" s="57" t="s">
        <v>32</v>
      </c>
      <c r="B20" s="57" t="s">
        <v>73</v>
      </c>
    </row>
    <row r="21" spans="1:2" ht="30" customHeight="1" x14ac:dyDescent="0.25">
      <c r="A21" s="57" t="s">
        <v>85</v>
      </c>
      <c r="B21" s="57" t="s">
        <v>72</v>
      </c>
    </row>
    <row r="22" spans="1:2" ht="45" customHeight="1" x14ac:dyDescent="0.25">
      <c r="A22" s="57" t="s">
        <v>46</v>
      </c>
      <c r="B22" s="57" t="s">
        <v>75</v>
      </c>
    </row>
    <row r="23" spans="1:2" ht="30" customHeight="1" x14ac:dyDescent="0.25">
      <c r="A23" s="57" t="s">
        <v>33</v>
      </c>
      <c r="B23" s="57" t="s">
        <v>76</v>
      </c>
    </row>
    <row r="24" spans="1:2" ht="30" customHeight="1" x14ac:dyDescent="0.25">
      <c r="A24" s="57" t="s">
        <v>34</v>
      </c>
      <c r="B24" s="57"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4" t="s">
        <v>98</v>
      </c>
      <c r="B1" s="124"/>
      <c r="C1" s="124"/>
      <c r="D1" s="124"/>
      <c r="E1" s="124"/>
      <c r="F1" s="124"/>
      <c r="G1" s="124"/>
      <c r="H1" s="124"/>
      <c r="I1" s="124"/>
      <c r="J1" s="124"/>
      <c r="K1" s="124"/>
      <c r="L1" s="124"/>
      <c r="M1" s="124"/>
    </row>
    <row r="2" spans="1:13" x14ac:dyDescent="0.25">
      <c r="A2" s="125" t="s">
        <v>58</v>
      </c>
      <c r="B2" s="125"/>
      <c r="C2" s="125"/>
      <c r="D2" s="125"/>
      <c r="E2" s="125"/>
      <c r="F2" s="125"/>
      <c r="G2" s="125"/>
      <c r="H2" s="125"/>
      <c r="I2" s="125"/>
      <c r="J2" s="125"/>
      <c r="K2" s="125"/>
      <c r="L2" s="125"/>
      <c r="M2" s="125"/>
    </row>
    <row r="3" spans="1:13" s="23" customFormat="1" ht="30" x14ac:dyDescent="0.25">
      <c r="A3" s="48" t="s">
        <v>7</v>
      </c>
      <c r="B3" s="123" t="s">
        <v>91</v>
      </c>
      <c r="C3" s="123"/>
      <c r="D3" s="123" t="s">
        <v>92</v>
      </c>
      <c r="E3" s="123"/>
      <c r="F3" s="123" t="s">
        <v>93</v>
      </c>
      <c r="G3" s="123"/>
      <c r="H3" s="123" t="s">
        <v>94</v>
      </c>
      <c r="I3" s="123"/>
      <c r="J3" s="123" t="s">
        <v>95</v>
      </c>
      <c r="K3" s="123"/>
      <c r="L3" s="47" t="s">
        <v>28</v>
      </c>
      <c r="M3" s="47" t="s">
        <v>96</v>
      </c>
    </row>
    <row r="4" spans="1:13" x14ac:dyDescent="0.25">
      <c r="A4" s="16" t="s">
        <v>8</v>
      </c>
      <c r="B4" s="108">
        <v>8</v>
      </c>
      <c r="C4" s="9">
        <f>IFERROR(B4/B$7, "--")</f>
        <v>0.14285714285714285</v>
      </c>
      <c r="D4" s="108">
        <v>18</v>
      </c>
      <c r="E4" s="9">
        <f t="shared" ref="E4:E6" si="0">IFERROR(D4/D$7, "--")</f>
        <v>0.14634146341463414</v>
      </c>
      <c r="F4" s="108">
        <v>35</v>
      </c>
      <c r="G4" s="9">
        <f t="shared" ref="G4:G6" si="1">IFERROR(F4/F$7, "--")</f>
        <v>0.19553072625698323</v>
      </c>
      <c r="H4" s="108">
        <v>30</v>
      </c>
      <c r="I4" s="9">
        <f t="shared" ref="I4:I6" si="2">IFERROR(H4/H$7, "--")</f>
        <v>0.15789473684210525</v>
      </c>
      <c r="J4" s="108">
        <v>33</v>
      </c>
      <c r="K4" s="9">
        <f t="shared" ref="K4:K6" si="3">IFERROR(J4/J$7, "--")</f>
        <v>0.16923076923076924</v>
      </c>
      <c r="L4" s="9">
        <f>IFERROR((J4-B4)/B4, "--")</f>
        <v>3.125</v>
      </c>
      <c r="M4" s="107"/>
    </row>
    <row r="5" spans="1:13" x14ac:dyDescent="0.25">
      <c r="A5" s="16" t="s">
        <v>9</v>
      </c>
      <c r="B5" s="108">
        <v>47</v>
      </c>
      <c r="C5" s="9">
        <f t="shared" ref="C5" si="4">IFERROR(B5/B$7, "--")</f>
        <v>0.8392857142857143</v>
      </c>
      <c r="D5" s="108">
        <v>104</v>
      </c>
      <c r="E5" s="9">
        <f t="shared" si="0"/>
        <v>0.84552845528455289</v>
      </c>
      <c r="F5" s="108">
        <v>141</v>
      </c>
      <c r="G5" s="9">
        <f>IFERROR(F5/F$7, "--")</f>
        <v>0.78770949720670391</v>
      </c>
      <c r="H5" s="108">
        <v>157</v>
      </c>
      <c r="I5" s="9">
        <f t="shared" si="2"/>
        <v>0.82631578947368423</v>
      </c>
      <c r="J5" s="108">
        <v>157</v>
      </c>
      <c r="K5" s="9">
        <f t="shared" si="3"/>
        <v>0.80512820512820515</v>
      </c>
      <c r="L5" s="9">
        <f>IFERROR((J5-B5)/B5, "--")</f>
        <v>2.3404255319148937</v>
      </c>
      <c r="M5" s="107"/>
    </row>
    <row r="6" spans="1:13" x14ac:dyDescent="0.25">
      <c r="A6" s="16" t="s">
        <v>10</v>
      </c>
      <c r="B6" s="108">
        <v>1</v>
      </c>
      <c r="C6" s="9">
        <f>IFERROR(B6/B$7, "--")</f>
        <v>1.7857142857142856E-2</v>
      </c>
      <c r="D6" s="108">
        <v>1</v>
      </c>
      <c r="E6" s="9">
        <f t="shared" si="0"/>
        <v>8.130081300813009E-3</v>
      </c>
      <c r="F6" s="108">
        <v>3</v>
      </c>
      <c r="G6" s="9">
        <f t="shared" si="1"/>
        <v>1.6759776536312849E-2</v>
      </c>
      <c r="H6" s="108">
        <v>3</v>
      </c>
      <c r="I6" s="9">
        <f t="shared" si="2"/>
        <v>1.5789473684210527E-2</v>
      </c>
      <c r="J6" s="108">
        <v>5</v>
      </c>
      <c r="K6" s="9">
        <f t="shared" si="3"/>
        <v>2.564102564102564E-2</v>
      </c>
      <c r="L6" s="9">
        <f>IFERROR((J6-B6)/B6, "--")</f>
        <v>4</v>
      </c>
      <c r="M6" s="107"/>
    </row>
    <row r="7" spans="1:13" x14ac:dyDescent="0.25">
      <c r="A7" s="97" t="s">
        <v>27</v>
      </c>
      <c r="B7" s="17">
        <f t="shared" ref="B7:K7" si="5">IFERROR(SUM(B4:B6), "--")</f>
        <v>56</v>
      </c>
      <c r="C7" s="18">
        <f t="shared" si="5"/>
        <v>1</v>
      </c>
      <c r="D7" s="17">
        <f t="shared" si="5"/>
        <v>123</v>
      </c>
      <c r="E7" s="18">
        <f t="shared" si="5"/>
        <v>1</v>
      </c>
      <c r="F7" s="17">
        <f t="shared" si="5"/>
        <v>179</v>
      </c>
      <c r="G7" s="18">
        <f t="shared" si="5"/>
        <v>1</v>
      </c>
      <c r="H7" s="17">
        <f t="shared" si="5"/>
        <v>190</v>
      </c>
      <c r="I7" s="18">
        <f t="shared" si="5"/>
        <v>1</v>
      </c>
      <c r="J7" s="17">
        <f t="shared" si="5"/>
        <v>195</v>
      </c>
      <c r="K7" s="18">
        <f t="shared" si="5"/>
        <v>1</v>
      </c>
      <c r="L7" s="18">
        <f>IFERROR((J7-B7)/B7, "--")</f>
        <v>2.4821428571428572</v>
      </c>
      <c r="M7" s="107"/>
    </row>
    <row r="8" spans="1:13" s="23" customFormat="1" ht="30" x14ac:dyDescent="0.25">
      <c r="A8" s="48" t="s">
        <v>19</v>
      </c>
      <c r="B8" s="123" t="s">
        <v>91</v>
      </c>
      <c r="C8" s="123"/>
      <c r="D8" s="123" t="s">
        <v>92</v>
      </c>
      <c r="E8" s="123"/>
      <c r="F8" s="123" t="s">
        <v>93</v>
      </c>
      <c r="G8" s="123"/>
      <c r="H8" s="123" t="s">
        <v>94</v>
      </c>
      <c r="I8" s="123"/>
      <c r="J8" s="123" t="s">
        <v>95</v>
      </c>
      <c r="K8" s="123"/>
      <c r="L8" s="47" t="s">
        <v>28</v>
      </c>
      <c r="M8" s="47" t="s">
        <v>96</v>
      </c>
    </row>
    <row r="9" spans="1:13" x14ac:dyDescent="0.25">
      <c r="A9" s="16" t="s">
        <v>11</v>
      </c>
      <c r="B9" s="108">
        <v>1</v>
      </c>
      <c r="C9" s="9">
        <f t="shared" ref="C9:C17" si="6">IFERROR(B9/B$18, "--")</f>
        <v>1.7857142857142856E-2</v>
      </c>
      <c r="D9" s="108">
        <v>5</v>
      </c>
      <c r="E9" s="9">
        <f>IFERROR(D9/D$18, "--")</f>
        <v>4.065040650406504E-2</v>
      </c>
      <c r="F9" s="108">
        <v>12</v>
      </c>
      <c r="G9" s="9">
        <f t="shared" ref="G9:G17" si="7">IFERROR(F9/F$18, "--")</f>
        <v>6.7039106145251395E-2</v>
      </c>
      <c r="H9" s="108">
        <v>3</v>
      </c>
      <c r="I9" s="9">
        <f t="shared" ref="I9:I17" si="8">IFERROR(H9/H$18, "--")</f>
        <v>1.5789473684210527E-2</v>
      </c>
      <c r="J9" s="108">
        <v>7</v>
      </c>
      <c r="K9" s="9">
        <f t="shared" ref="K9:K17" si="9">IFERROR(J9/J$18, "--")</f>
        <v>3.5897435897435895E-2</v>
      </c>
      <c r="L9" s="9">
        <f t="shared" ref="L9:L17" si="10">IFERROR((J9-B9)/B9, "--")</f>
        <v>6</v>
      </c>
      <c r="M9" s="107"/>
    </row>
    <row r="10" spans="1:13" x14ac:dyDescent="0.25">
      <c r="A10" s="16" t="s">
        <v>12</v>
      </c>
      <c r="B10" s="108">
        <v>0</v>
      </c>
      <c r="C10" s="9">
        <f t="shared" si="6"/>
        <v>0</v>
      </c>
      <c r="D10" s="108">
        <v>1</v>
      </c>
      <c r="E10" s="9">
        <f t="shared" ref="E10:E17" si="11">IFERROR(D10/D$18, "--")</f>
        <v>8.130081300813009E-3</v>
      </c>
      <c r="F10" s="108">
        <v>2</v>
      </c>
      <c r="G10" s="9">
        <f t="shared" si="7"/>
        <v>1.11731843575419E-2</v>
      </c>
      <c r="H10" s="108">
        <v>0</v>
      </c>
      <c r="I10" s="9">
        <f t="shared" si="8"/>
        <v>0</v>
      </c>
      <c r="J10" s="108">
        <v>0</v>
      </c>
      <c r="K10" s="9">
        <f>IFERROR(J10/J$18, "--")</f>
        <v>0</v>
      </c>
      <c r="L10" s="9" t="str">
        <f>IFERROR((J10-B10)/B10, "--")</f>
        <v>--</v>
      </c>
      <c r="M10" s="107"/>
    </row>
    <row r="11" spans="1:13" x14ac:dyDescent="0.25">
      <c r="A11" s="16" t="s">
        <v>13</v>
      </c>
      <c r="B11" s="108">
        <v>4</v>
      </c>
      <c r="C11" s="9">
        <f t="shared" si="6"/>
        <v>7.1428571428571425E-2</v>
      </c>
      <c r="D11" s="108">
        <v>11</v>
      </c>
      <c r="E11" s="9">
        <f t="shared" si="11"/>
        <v>8.943089430894309E-2</v>
      </c>
      <c r="F11" s="108">
        <v>8</v>
      </c>
      <c r="G11" s="9">
        <f t="shared" si="7"/>
        <v>4.4692737430167599E-2</v>
      </c>
      <c r="H11" s="108">
        <v>11</v>
      </c>
      <c r="I11" s="9">
        <f t="shared" si="8"/>
        <v>5.7894736842105263E-2</v>
      </c>
      <c r="J11" s="108">
        <v>12</v>
      </c>
      <c r="K11" s="9">
        <f t="shared" si="9"/>
        <v>6.1538461538461542E-2</v>
      </c>
      <c r="L11" s="9">
        <f t="shared" si="10"/>
        <v>2</v>
      </c>
      <c r="M11" s="107"/>
    </row>
    <row r="12" spans="1:13" x14ac:dyDescent="0.25">
      <c r="A12" s="16" t="s">
        <v>14</v>
      </c>
      <c r="B12" s="108">
        <v>2</v>
      </c>
      <c r="C12" s="9">
        <f t="shared" si="6"/>
        <v>3.5714285714285712E-2</v>
      </c>
      <c r="D12" s="108">
        <v>4</v>
      </c>
      <c r="E12" s="9">
        <f t="shared" si="11"/>
        <v>3.2520325203252036E-2</v>
      </c>
      <c r="F12" s="108">
        <v>11</v>
      </c>
      <c r="G12" s="9">
        <f t="shared" si="7"/>
        <v>6.1452513966480445E-2</v>
      </c>
      <c r="H12" s="108">
        <v>7</v>
      </c>
      <c r="I12" s="9">
        <f t="shared" si="8"/>
        <v>3.6842105263157891E-2</v>
      </c>
      <c r="J12" s="108">
        <v>5</v>
      </c>
      <c r="K12" s="9">
        <f t="shared" si="9"/>
        <v>2.564102564102564E-2</v>
      </c>
      <c r="L12" s="9">
        <f t="shared" si="10"/>
        <v>1.5</v>
      </c>
      <c r="M12" s="107"/>
    </row>
    <row r="13" spans="1:13" x14ac:dyDescent="0.25">
      <c r="A13" s="16" t="s">
        <v>87</v>
      </c>
      <c r="B13" s="108">
        <v>16</v>
      </c>
      <c r="C13" s="9">
        <f t="shared" si="6"/>
        <v>0.2857142857142857</v>
      </c>
      <c r="D13" s="108">
        <v>30</v>
      </c>
      <c r="E13" s="9">
        <f t="shared" si="11"/>
        <v>0.24390243902439024</v>
      </c>
      <c r="F13" s="108">
        <v>51</v>
      </c>
      <c r="G13" s="9">
        <f t="shared" si="7"/>
        <v>0.28491620111731841</v>
      </c>
      <c r="H13" s="108">
        <v>63</v>
      </c>
      <c r="I13" s="9">
        <f t="shared" si="8"/>
        <v>0.33157894736842103</v>
      </c>
      <c r="J13" s="108">
        <v>66</v>
      </c>
      <c r="K13" s="9">
        <f t="shared" si="9"/>
        <v>0.33846153846153848</v>
      </c>
      <c r="L13" s="9">
        <f t="shared" si="10"/>
        <v>3.125</v>
      </c>
      <c r="M13" s="107"/>
    </row>
    <row r="14" spans="1:13" x14ac:dyDescent="0.25">
      <c r="A14" s="16" t="s">
        <v>15</v>
      </c>
      <c r="B14" s="108">
        <v>0</v>
      </c>
      <c r="C14" s="9">
        <f t="shared" si="6"/>
        <v>0</v>
      </c>
      <c r="D14" s="108">
        <v>0</v>
      </c>
      <c r="E14" s="9">
        <f t="shared" si="11"/>
        <v>0</v>
      </c>
      <c r="F14" s="108">
        <v>1</v>
      </c>
      <c r="G14" s="9">
        <f t="shared" si="7"/>
        <v>5.5865921787709499E-3</v>
      </c>
      <c r="H14" s="108">
        <v>1</v>
      </c>
      <c r="I14" s="9">
        <f t="shared" si="8"/>
        <v>5.263157894736842E-3</v>
      </c>
      <c r="J14" s="108">
        <v>1</v>
      </c>
      <c r="K14" s="9">
        <f t="shared" si="9"/>
        <v>5.1282051282051282E-3</v>
      </c>
      <c r="L14" s="9" t="str">
        <f t="shared" si="10"/>
        <v>--</v>
      </c>
      <c r="M14" s="107"/>
    </row>
    <row r="15" spans="1:13" x14ac:dyDescent="0.25">
      <c r="A15" s="16" t="s">
        <v>16</v>
      </c>
      <c r="B15" s="108">
        <v>28</v>
      </c>
      <c r="C15" s="9">
        <f t="shared" si="6"/>
        <v>0.5</v>
      </c>
      <c r="D15" s="108">
        <v>60</v>
      </c>
      <c r="E15" s="9">
        <f t="shared" si="11"/>
        <v>0.48780487804878048</v>
      </c>
      <c r="F15" s="108">
        <v>83</v>
      </c>
      <c r="G15" s="9">
        <f t="shared" si="7"/>
        <v>0.46368715083798884</v>
      </c>
      <c r="H15" s="108">
        <v>91</v>
      </c>
      <c r="I15" s="9">
        <f t="shared" si="8"/>
        <v>0.47894736842105262</v>
      </c>
      <c r="J15" s="108">
        <v>83</v>
      </c>
      <c r="K15" s="9">
        <f t="shared" si="9"/>
        <v>0.42564102564102563</v>
      </c>
      <c r="L15" s="9">
        <f t="shared" si="10"/>
        <v>1.9642857142857142</v>
      </c>
      <c r="M15" s="107"/>
    </row>
    <row r="16" spans="1:13" x14ac:dyDescent="0.25">
      <c r="A16" s="16" t="s">
        <v>17</v>
      </c>
      <c r="B16" s="108">
        <v>5</v>
      </c>
      <c r="C16" s="9">
        <f t="shared" si="6"/>
        <v>8.9285714285714288E-2</v>
      </c>
      <c r="D16" s="108">
        <v>12</v>
      </c>
      <c r="E16" s="9">
        <f t="shared" si="11"/>
        <v>9.7560975609756101E-2</v>
      </c>
      <c r="F16" s="108">
        <v>10</v>
      </c>
      <c r="G16" s="9">
        <f t="shared" si="7"/>
        <v>5.5865921787709494E-2</v>
      </c>
      <c r="H16" s="108">
        <v>13</v>
      </c>
      <c r="I16" s="9">
        <f t="shared" si="8"/>
        <v>6.8421052631578952E-2</v>
      </c>
      <c r="J16" s="108">
        <v>19</v>
      </c>
      <c r="K16" s="9">
        <f t="shared" si="9"/>
        <v>9.7435897435897437E-2</v>
      </c>
      <c r="L16" s="9">
        <f t="shared" si="10"/>
        <v>2.8</v>
      </c>
      <c r="M16" s="107"/>
    </row>
    <row r="17" spans="1:13" x14ac:dyDescent="0.25">
      <c r="A17" s="16" t="s">
        <v>18</v>
      </c>
      <c r="B17" s="108">
        <v>0</v>
      </c>
      <c r="C17" s="9">
        <f t="shared" si="6"/>
        <v>0</v>
      </c>
      <c r="D17" s="108">
        <v>0</v>
      </c>
      <c r="E17" s="9">
        <f t="shared" si="11"/>
        <v>0</v>
      </c>
      <c r="F17" s="108">
        <v>1</v>
      </c>
      <c r="G17" s="9">
        <f t="shared" si="7"/>
        <v>5.5865921787709499E-3</v>
      </c>
      <c r="H17" s="108">
        <v>1</v>
      </c>
      <c r="I17" s="9">
        <f t="shared" si="8"/>
        <v>5.263157894736842E-3</v>
      </c>
      <c r="J17" s="108">
        <v>2</v>
      </c>
      <c r="K17" s="9">
        <f t="shared" si="9"/>
        <v>1.0256410256410256E-2</v>
      </c>
      <c r="L17" s="9" t="str">
        <f t="shared" si="10"/>
        <v>--</v>
      </c>
      <c r="M17" s="107"/>
    </row>
    <row r="18" spans="1:13" x14ac:dyDescent="0.25">
      <c r="A18" s="97" t="s">
        <v>27</v>
      </c>
      <c r="B18" s="17">
        <f t="shared" ref="B18:K18" si="12">IFERROR(SUM(B9:B17), "--")</f>
        <v>56</v>
      </c>
      <c r="C18" s="18">
        <f t="shared" si="12"/>
        <v>1</v>
      </c>
      <c r="D18" s="17">
        <f t="shared" si="12"/>
        <v>123</v>
      </c>
      <c r="E18" s="18">
        <f t="shared" si="12"/>
        <v>1</v>
      </c>
      <c r="F18" s="17">
        <f t="shared" si="12"/>
        <v>179</v>
      </c>
      <c r="G18" s="18">
        <f t="shared" si="12"/>
        <v>1</v>
      </c>
      <c r="H18" s="17">
        <f t="shared" si="12"/>
        <v>190</v>
      </c>
      <c r="I18" s="18">
        <f t="shared" si="12"/>
        <v>1</v>
      </c>
      <c r="J18" s="17">
        <f t="shared" si="12"/>
        <v>195</v>
      </c>
      <c r="K18" s="18">
        <f t="shared" si="12"/>
        <v>0.99999999999999989</v>
      </c>
      <c r="L18" s="18">
        <f>IFERROR((J18-B18)/B18, "--")</f>
        <v>2.4821428571428572</v>
      </c>
      <c r="M18" s="107"/>
    </row>
    <row r="19" spans="1:13" s="23" customFormat="1" ht="30" x14ac:dyDescent="0.25">
      <c r="A19" s="48" t="s">
        <v>2</v>
      </c>
      <c r="B19" s="123" t="s">
        <v>91</v>
      </c>
      <c r="C19" s="123"/>
      <c r="D19" s="123" t="s">
        <v>92</v>
      </c>
      <c r="E19" s="123"/>
      <c r="F19" s="123" t="s">
        <v>93</v>
      </c>
      <c r="G19" s="123"/>
      <c r="H19" s="123" t="s">
        <v>94</v>
      </c>
      <c r="I19" s="123"/>
      <c r="J19" s="123" t="s">
        <v>95</v>
      </c>
      <c r="K19" s="123"/>
      <c r="L19" s="47" t="s">
        <v>28</v>
      </c>
      <c r="M19" s="47" t="s">
        <v>96</v>
      </c>
    </row>
    <row r="20" spans="1:13" x14ac:dyDescent="0.25">
      <c r="A20" s="16" t="s">
        <v>3</v>
      </c>
      <c r="B20" s="108">
        <v>8</v>
      </c>
      <c r="C20" s="9">
        <f>IFERROR(B20/B$24, "--")</f>
        <v>0.14285714285714285</v>
      </c>
      <c r="D20" s="108">
        <v>11</v>
      </c>
      <c r="E20" s="9">
        <f t="shared" ref="E20:E23" si="13">IFERROR(D20/D$24, "--")</f>
        <v>8.943089430894309E-2</v>
      </c>
      <c r="F20" s="108">
        <v>17</v>
      </c>
      <c r="G20" s="9">
        <f t="shared" ref="G20:G23" si="14">IFERROR(F20/F$24, "--")</f>
        <v>9.4972067039106142E-2</v>
      </c>
      <c r="H20" s="108">
        <v>22</v>
      </c>
      <c r="I20" s="9">
        <f t="shared" ref="I20:I23" si="15">IFERROR(H20/H$24, "--")</f>
        <v>0.11578947368421053</v>
      </c>
      <c r="J20" s="108">
        <v>37</v>
      </c>
      <c r="K20" s="9">
        <f t="shared" ref="K20:K23" si="16">IFERROR(J20/J$24, "--")</f>
        <v>0.18974358974358974</v>
      </c>
      <c r="L20" s="9">
        <f t="shared" ref="L20:L24" si="17">IFERROR((J20-B20)/B20, "--")</f>
        <v>3.625</v>
      </c>
      <c r="M20" s="107"/>
    </row>
    <row r="21" spans="1:13" x14ac:dyDescent="0.25">
      <c r="A21" s="16" t="s">
        <v>4</v>
      </c>
      <c r="B21" s="108">
        <v>29</v>
      </c>
      <c r="C21" s="9">
        <f t="shared" ref="C21:C23" si="18">IFERROR(B21/B$24, "--")</f>
        <v>0.5178571428571429</v>
      </c>
      <c r="D21" s="108">
        <v>65</v>
      </c>
      <c r="E21" s="9">
        <f t="shared" si="13"/>
        <v>0.52845528455284552</v>
      </c>
      <c r="F21" s="108">
        <v>94</v>
      </c>
      <c r="G21" s="9">
        <f t="shared" si="14"/>
        <v>0.52513966480446927</v>
      </c>
      <c r="H21" s="108">
        <v>97</v>
      </c>
      <c r="I21" s="9">
        <f t="shared" si="15"/>
        <v>0.51052631578947372</v>
      </c>
      <c r="J21" s="108">
        <v>100</v>
      </c>
      <c r="K21" s="9">
        <f t="shared" si="16"/>
        <v>0.51282051282051277</v>
      </c>
      <c r="L21" s="9">
        <f t="shared" si="17"/>
        <v>2.4482758620689653</v>
      </c>
      <c r="M21" s="107"/>
    </row>
    <row r="22" spans="1:13" x14ac:dyDescent="0.25">
      <c r="A22" s="16" t="s">
        <v>5</v>
      </c>
      <c r="B22" s="108">
        <v>13</v>
      </c>
      <c r="C22" s="9">
        <f t="shared" si="18"/>
        <v>0.23214285714285715</v>
      </c>
      <c r="D22" s="108">
        <v>39</v>
      </c>
      <c r="E22" s="9">
        <f t="shared" si="13"/>
        <v>0.31707317073170732</v>
      </c>
      <c r="F22" s="108">
        <v>58</v>
      </c>
      <c r="G22" s="9">
        <f t="shared" si="14"/>
        <v>0.32402234636871508</v>
      </c>
      <c r="H22" s="108">
        <v>65</v>
      </c>
      <c r="I22" s="9">
        <f t="shared" si="15"/>
        <v>0.34210526315789475</v>
      </c>
      <c r="J22" s="108">
        <v>54</v>
      </c>
      <c r="K22" s="9">
        <f t="shared" si="16"/>
        <v>0.27692307692307694</v>
      </c>
      <c r="L22" s="9">
        <f t="shared" si="17"/>
        <v>3.1538461538461537</v>
      </c>
      <c r="M22" s="107"/>
    </row>
    <row r="23" spans="1:13" x14ac:dyDescent="0.25">
      <c r="A23" s="16" t="s">
        <v>6</v>
      </c>
      <c r="B23" s="108">
        <v>6</v>
      </c>
      <c r="C23" s="9">
        <f t="shared" si="18"/>
        <v>0.10714285714285714</v>
      </c>
      <c r="D23" s="108">
        <v>8</v>
      </c>
      <c r="E23" s="9">
        <f t="shared" si="13"/>
        <v>6.5040650406504072E-2</v>
      </c>
      <c r="F23" s="108">
        <v>10</v>
      </c>
      <c r="G23" s="9">
        <f t="shared" si="14"/>
        <v>5.5865921787709494E-2</v>
      </c>
      <c r="H23" s="108">
        <v>6</v>
      </c>
      <c r="I23" s="9">
        <f t="shared" si="15"/>
        <v>3.1578947368421054E-2</v>
      </c>
      <c r="J23" s="108">
        <v>4</v>
      </c>
      <c r="K23" s="9">
        <f t="shared" si="16"/>
        <v>2.0512820512820513E-2</v>
      </c>
      <c r="L23" s="9">
        <f t="shared" si="17"/>
        <v>-0.33333333333333331</v>
      </c>
      <c r="M23" s="107"/>
    </row>
    <row r="24" spans="1:13" x14ac:dyDescent="0.25">
      <c r="A24" s="97" t="s">
        <v>27</v>
      </c>
      <c r="B24" s="17">
        <f t="shared" ref="B24:K24" si="19">IFERROR(SUM(B20:B23), "--")</f>
        <v>56</v>
      </c>
      <c r="C24" s="18">
        <f t="shared" si="19"/>
        <v>1.0000000000000002</v>
      </c>
      <c r="D24" s="17">
        <f t="shared" si="19"/>
        <v>123</v>
      </c>
      <c r="E24" s="18">
        <f t="shared" si="19"/>
        <v>1</v>
      </c>
      <c r="F24" s="17">
        <f t="shared" si="19"/>
        <v>179</v>
      </c>
      <c r="G24" s="18">
        <f t="shared" si="19"/>
        <v>1</v>
      </c>
      <c r="H24" s="17">
        <f t="shared" si="19"/>
        <v>190</v>
      </c>
      <c r="I24" s="18">
        <f t="shared" si="19"/>
        <v>1.0000000000000002</v>
      </c>
      <c r="J24" s="17">
        <f t="shared" si="19"/>
        <v>195</v>
      </c>
      <c r="K24" s="18">
        <f t="shared" si="19"/>
        <v>1</v>
      </c>
      <c r="L24" s="18">
        <f t="shared" si="17"/>
        <v>2.4821428571428572</v>
      </c>
      <c r="M24" s="107"/>
    </row>
    <row r="25" spans="1:13" s="23" customFormat="1" ht="30" x14ac:dyDescent="0.25">
      <c r="A25" s="48" t="s">
        <v>52</v>
      </c>
      <c r="B25" s="123" t="s">
        <v>91</v>
      </c>
      <c r="C25" s="123"/>
      <c r="D25" s="123" t="s">
        <v>92</v>
      </c>
      <c r="E25" s="123"/>
      <c r="F25" s="123" t="s">
        <v>93</v>
      </c>
      <c r="G25" s="123"/>
      <c r="H25" s="123" t="s">
        <v>94</v>
      </c>
      <c r="I25" s="123"/>
      <c r="J25" s="123" t="s">
        <v>95</v>
      </c>
      <c r="K25" s="123"/>
      <c r="L25" s="47" t="s">
        <v>28</v>
      </c>
      <c r="M25" s="47" t="s">
        <v>96</v>
      </c>
    </row>
    <row r="26" spans="1:13" x14ac:dyDescent="0.25">
      <c r="A26" s="16" t="s">
        <v>20</v>
      </c>
      <c r="B26" s="108">
        <v>37</v>
      </c>
      <c r="C26" s="9">
        <f>IFERROR(B26/B$31, "--")</f>
        <v>0.6607142857142857</v>
      </c>
      <c r="D26" s="108">
        <v>68</v>
      </c>
      <c r="E26" s="9">
        <f t="shared" ref="E26:E30" si="20">IFERROR(D26/D$31, "--")</f>
        <v>0.55284552845528456</v>
      </c>
      <c r="F26" s="108">
        <v>96</v>
      </c>
      <c r="G26" s="9">
        <f t="shared" ref="G26:G30" si="21">IFERROR(F26/F$31, "--")</f>
        <v>0.53631284916201116</v>
      </c>
      <c r="H26" s="108">
        <v>111</v>
      </c>
      <c r="I26" s="9">
        <f t="shared" ref="I26:I30" si="22">IFERROR(H26/H$31, "--")</f>
        <v>0.58421052631578951</v>
      </c>
      <c r="J26" s="108">
        <v>112</v>
      </c>
      <c r="K26" s="9">
        <f t="shared" ref="K26:K30" si="23">IFERROR(J26/J$31, "--")</f>
        <v>0.57435897435897432</v>
      </c>
      <c r="L26" s="9">
        <f t="shared" ref="L26:L31" si="24">IFERROR((J26-B26)/B26, "--")</f>
        <v>2.0270270270270272</v>
      </c>
      <c r="M26" s="107"/>
    </row>
    <row r="27" spans="1:13" x14ac:dyDescent="0.25">
      <c r="A27" s="16" t="s">
        <v>21</v>
      </c>
      <c r="B27" s="108">
        <v>8</v>
      </c>
      <c r="C27" s="9">
        <f t="shared" ref="C27:C30" si="25">IFERROR(B27/B$31, "--")</f>
        <v>0.14285714285714285</v>
      </c>
      <c r="D27" s="108">
        <v>29</v>
      </c>
      <c r="E27" s="9">
        <f t="shared" si="20"/>
        <v>0.23577235772357724</v>
      </c>
      <c r="F27" s="108">
        <v>42</v>
      </c>
      <c r="G27" s="9">
        <f t="shared" si="21"/>
        <v>0.23463687150837989</v>
      </c>
      <c r="H27" s="108">
        <v>46</v>
      </c>
      <c r="I27" s="9">
        <f t="shared" si="22"/>
        <v>0.24210526315789474</v>
      </c>
      <c r="J27" s="108">
        <v>40</v>
      </c>
      <c r="K27" s="9">
        <f t="shared" si="23"/>
        <v>0.20512820512820512</v>
      </c>
      <c r="L27" s="9">
        <f t="shared" si="24"/>
        <v>4</v>
      </c>
      <c r="M27" s="107"/>
    </row>
    <row r="28" spans="1:13" x14ac:dyDescent="0.25">
      <c r="A28" s="16" t="s">
        <v>22</v>
      </c>
      <c r="B28" s="108">
        <v>3</v>
      </c>
      <c r="C28" s="9">
        <f t="shared" si="25"/>
        <v>5.3571428571428568E-2</v>
      </c>
      <c r="D28" s="108">
        <v>4</v>
      </c>
      <c r="E28" s="9">
        <f t="shared" si="20"/>
        <v>3.2520325203252036E-2</v>
      </c>
      <c r="F28" s="108">
        <v>22</v>
      </c>
      <c r="G28" s="9">
        <f t="shared" si="21"/>
        <v>0.12290502793296089</v>
      </c>
      <c r="H28" s="108">
        <v>10</v>
      </c>
      <c r="I28" s="9">
        <f t="shared" si="22"/>
        <v>5.2631578947368418E-2</v>
      </c>
      <c r="J28" s="108">
        <v>15</v>
      </c>
      <c r="K28" s="9">
        <f t="shared" si="23"/>
        <v>7.6923076923076927E-2</v>
      </c>
      <c r="L28" s="9">
        <f t="shared" si="24"/>
        <v>4</v>
      </c>
      <c r="M28" s="107"/>
    </row>
    <row r="29" spans="1:13" x14ac:dyDescent="0.25">
      <c r="A29" s="16" t="s">
        <v>23</v>
      </c>
      <c r="B29" s="108">
        <v>2</v>
      </c>
      <c r="C29" s="9">
        <f t="shared" si="25"/>
        <v>3.5714285714285712E-2</v>
      </c>
      <c r="D29" s="108">
        <v>2</v>
      </c>
      <c r="E29" s="9">
        <f t="shared" si="20"/>
        <v>1.6260162601626018E-2</v>
      </c>
      <c r="F29" s="108">
        <v>2</v>
      </c>
      <c r="G29" s="9">
        <f t="shared" si="21"/>
        <v>1.11731843575419E-2</v>
      </c>
      <c r="H29" s="108">
        <v>4</v>
      </c>
      <c r="I29" s="9">
        <f t="shared" si="22"/>
        <v>2.1052631578947368E-2</v>
      </c>
      <c r="J29" s="108">
        <v>3</v>
      </c>
      <c r="K29" s="9">
        <f t="shared" si="23"/>
        <v>1.5384615384615385E-2</v>
      </c>
      <c r="L29" s="9">
        <f t="shared" si="24"/>
        <v>0.5</v>
      </c>
      <c r="M29" s="107"/>
    </row>
    <row r="30" spans="1:13" x14ac:dyDescent="0.25">
      <c r="A30" s="16" t="s">
        <v>24</v>
      </c>
      <c r="B30" s="108">
        <v>6</v>
      </c>
      <c r="C30" s="9">
        <f t="shared" si="25"/>
        <v>0.10714285714285714</v>
      </c>
      <c r="D30" s="108">
        <v>20</v>
      </c>
      <c r="E30" s="9">
        <f t="shared" si="20"/>
        <v>0.16260162601626016</v>
      </c>
      <c r="F30" s="108">
        <v>17</v>
      </c>
      <c r="G30" s="9">
        <f t="shared" si="21"/>
        <v>9.4972067039106142E-2</v>
      </c>
      <c r="H30" s="108">
        <v>19</v>
      </c>
      <c r="I30" s="9">
        <f t="shared" si="22"/>
        <v>0.1</v>
      </c>
      <c r="J30" s="108">
        <v>25</v>
      </c>
      <c r="K30" s="9">
        <f t="shared" si="23"/>
        <v>0.12820512820512819</v>
      </c>
      <c r="L30" s="9">
        <f t="shared" si="24"/>
        <v>3.1666666666666665</v>
      </c>
      <c r="M30" s="107"/>
    </row>
    <row r="31" spans="1:13" x14ac:dyDescent="0.25">
      <c r="A31" s="97" t="s">
        <v>27</v>
      </c>
      <c r="B31" s="17">
        <f t="shared" ref="B31:K31" si="26">IFERROR(SUM(B26:B30), "--")</f>
        <v>56</v>
      </c>
      <c r="C31" s="18">
        <f t="shared" si="26"/>
        <v>1</v>
      </c>
      <c r="D31" s="17">
        <f t="shared" si="26"/>
        <v>123</v>
      </c>
      <c r="E31" s="18">
        <f t="shared" si="26"/>
        <v>0.99999999999999989</v>
      </c>
      <c r="F31" s="17">
        <f t="shared" si="26"/>
        <v>179</v>
      </c>
      <c r="G31" s="18">
        <f t="shared" si="26"/>
        <v>0.99999999999999989</v>
      </c>
      <c r="H31" s="17">
        <f t="shared" si="26"/>
        <v>190</v>
      </c>
      <c r="I31" s="18">
        <f t="shared" si="26"/>
        <v>1</v>
      </c>
      <c r="J31" s="17">
        <f t="shared" si="26"/>
        <v>195</v>
      </c>
      <c r="K31" s="18">
        <f t="shared" si="26"/>
        <v>0.99999999999999978</v>
      </c>
      <c r="L31" s="18">
        <f t="shared" si="24"/>
        <v>2.4821428571428572</v>
      </c>
      <c r="M31" s="107"/>
    </row>
    <row r="32" spans="1:13" s="23" customFormat="1" ht="30" x14ac:dyDescent="0.25">
      <c r="A32" s="48" t="s">
        <v>25</v>
      </c>
      <c r="B32" s="123" t="s">
        <v>91</v>
      </c>
      <c r="C32" s="123"/>
      <c r="D32" s="123" t="s">
        <v>92</v>
      </c>
      <c r="E32" s="123"/>
      <c r="F32" s="123" t="s">
        <v>93</v>
      </c>
      <c r="G32" s="123"/>
      <c r="H32" s="123" t="s">
        <v>94</v>
      </c>
      <c r="I32" s="123"/>
      <c r="J32" s="123" t="s">
        <v>95</v>
      </c>
      <c r="K32" s="123"/>
      <c r="L32" s="47" t="s">
        <v>28</v>
      </c>
      <c r="M32" s="47" t="s">
        <v>96</v>
      </c>
    </row>
    <row r="33" spans="1:14" x14ac:dyDescent="0.25">
      <c r="A33" s="16" t="s">
        <v>90</v>
      </c>
      <c r="B33" s="108">
        <v>15</v>
      </c>
      <c r="C33" s="9">
        <f>IFERROR(B33/B$35, "--")</f>
        <v>0.26785714285714285</v>
      </c>
      <c r="D33" s="108">
        <v>47</v>
      </c>
      <c r="E33" s="9">
        <f>IFERROR(D33/D$35, "--")</f>
        <v>0.38211382113821141</v>
      </c>
      <c r="F33" s="108">
        <v>65</v>
      </c>
      <c r="G33" s="9">
        <f>IFERROR(F33/F$35, "--")</f>
        <v>0.36312849162011174</v>
      </c>
      <c r="H33" s="108">
        <v>88</v>
      </c>
      <c r="I33" s="9">
        <f>IFERROR(H33/H$35, "--")</f>
        <v>0.4631578947368421</v>
      </c>
      <c r="J33" s="108">
        <v>80</v>
      </c>
      <c r="K33" s="9">
        <f>IFERROR(J33/J$35, "--")</f>
        <v>0.41025641025641024</v>
      </c>
      <c r="L33" s="9">
        <f t="shared" ref="L33:L35" si="27">IFERROR((J33-B33)/B33, "--")</f>
        <v>4.333333333333333</v>
      </c>
      <c r="M33" s="107"/>
    </row>
    <row r="34" spans="1:14" x14ac:dyDescent="0.25">
      <c r="A34" s="16" t="s">
        <v>26</v>
      </c>
      <c r="B34" s="108">
        <v>41</v>
      </c>
      <c r="C34" s="9">
        <f>IFERROR(B34/B$35, "--")</f>
        <v>0.7321428571428571</v>
      </c>
      <c r="D34" s="108">
        <v>76</v>
      </c>
      <c r="E34" s="9">
        <f>IFERROR(D34/D$35, "--")</f>
        <v>0.61788617886178865</v>
      </c>
      <c r="F34" s="108">
        <v>114</v>
      </c>
      <c r="G34" s="9">
        <f>IFERROR(F34/F$35, "--")</f>
        <v>0.63687150837988826</v>
      </c>
      <c r="H34" s="108">
        <v>102</v>
      </c>
      <c r="I34" s="9">
        <f>IFERROR(H34/H$35, "--")</f>
        <v>0.5368421052631579</v>
      </c>
      <c r="J34" s="108">
        <v>115</v>
      </c>
      <c r="K34" s="9">
        <f>IFERROR(J34/J$35, "--")</f>
        <v>0.58974358974358976</v>
      </c>
      <c r="L34" s="9">
        <f t="shared" si="27"/>
        <v>1.8048780487804879</v>
      </c>
      <c r="M34" s="107"/>
    </row>
    <row r="35" spans="1:14" x14ac:dyDescent="0.25">
      <c r="A35" s="97" t="s">
        <v>27</v>
      </c>
      <c r="B35" s="17">
        <f t="shared" ref="B35:K35" si="28">IFERROR(SUM(B33:B34), "--")</f>
        <v>56</v>
      </c>
      <c r="C35" s="18">
        <f t="shared" si="28"/>
        <v>1</v>
      </c>
      <c r="D35" s="17">
        <f t="shared" si="28"/>
        <v>123</v>
      </c>
      <c r="E35" s="18">
        <f t="shared" si="28"/>
        <v>1</v>
      </c>
      <c r="F35" s="17">
        <f t="shared" si="28"/>
        <v>179</v>
      </c>
      <c r="G35" s="18">
        <f t="shared" si="28"/>
        <v>1</v>
      </c>
      <c r="H35" s="17">
        <f t="shared" si="28"/>
        <v>190</v>
      </c>
      <c r="I35" s="18">
        <f t="shared" si="28"/>
        <v>1</v>
      </c>
      <c r="J35" s="17">
        <f t="shared" si="28"/>
        <v>195</v>
      </c>
      <c r="K35" s="18">
        <f t="shared" si="28"/>
        <v>1</v>
      </c>
      <c r="L35" s="18">
        <f t="shared" si="27"/>
        <v>2.4821428571428572</v>
      </c>
      <c r="M35" s="107"/>
    </row>
    <row r="36" spans="1:14" x14ac:dyDescent="0.25">
      <c r="A36" s="120" t="s">
        <v>97</v>
      </c>
      <c r="B36" s="121"/>
      <c r="C36" s="121"/>
      <c r="D36" s="121"/>
      <c r="E36" s="121"/>
      <c r="F36" s="121"/>
      <c r="G36" s="121"/>
      <c r="H36" s="121"/>
      <c r="I36" s="121"/>
      <c r="J36" s="121"/>
      <c r="K36" s="121"/>
      <c r="L36" s="121"/>
      <c r="M36" s="122"/>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39" t="s">
        <v>99</v>
      </c>
      <c r="B1" s="140"/>
      <c r="C1" s="140"/>
      <c r="D1" s="140"/>
      <c r="E1" s="140"/>
      <c r="F1" s="140"/>
      <c r="G1" s="140"/>
      <c r="H1" s="140"/>
    </row>
    <row r="2" spans="1:8" ht="30" x14ac:dyDescent="0.25">
      <c r="A2" s="100" t="s">
        <v>41</v>
      </c>
      <c r="B2" s="62" t="s">
        <v>1</v>
      </c>
      <c r="C2" s="61" t="s">
        <v>46</v>
      </c>
      <c r="D2" s="61" t="s">
        <v>47</v>
      </c>
      <c r="E2" s="61" t="s">
        <v>44</v>
      </c>
      <c r="F2" s="61" t="s">
        <v>48</v>
      </c>
      <c r="G2" s="61" t="s">
        <v>0</v>
      </c>
      <c r="H2" s="61" t="s">
        <v>45</v>
      </c>
    </row>
    <row r="3" spans="1:8" ht="15" customHeight="1" x14ac:dyDescent="0.25">
      <c r="A3" s="141" t="s">
        <v>98</v>
      </c>
      <c r="B3" s="7" t="s">
        <v>91</v>
      </c>
      <c r="C3" s="4">
        <v>82</v>
      </c>
      <c r="D3" s="4">
        <v>61</v>
      </c>
      <c r="E3" s="15">
        <v>0.74390243902439024</v>
      </c>
      <c r="F3" s="4">
        <v>49</v>
      </c>
      <c r="G3" s="15">
        <v>0.59756097560975607</v>
      </c>
      <c r="H3" s="14" t="s">
        <v>29</v>
      </c>
    </row>
    <row r="4" spans="1:8" ht="15" customHeight="1" x14ac:dyDescent="0.25">
      <c r="A4" s="142"/>
      <c r="B4" s="7" t="s">
        <v>92</v>
      </c>
      <c r="C4" s="4">
        <v>151</v>
      </c>
      <c r="D4" s="4">
        <v>127</v>
      </c>
      <c r="E4" s="5">
        <v>0.84105960264900659</v>
      </c>
      <c r="F4" s="4">
        <v>110</v>
      </c>
      <c r="G4" s="5">
        <v>0.72847682119205293</v>
      </c>
      <c r="H4" s="6" t="s">
        <v>29</v>
      </c>
    </row>
    <row r="5" spans="1:8" ht="15" customHeight="1" x14ac:dyDescent="0.25">
      <c r="A5" s="142"/>
      <c r="B5" s="7" t="s">
        <v>93</v>
      </c>
      <c r="C5" s="4">
        <v>220</v>
      </c>
      <c r="D5" s="4">
        <v>173</v>
      </c>
      <c r="E5" s="5">
        <v>0.78636363636363638</v>
      </c>
      <c r="F5" s="4">
        <v>148</v>
      </c>
      <c r="G5" s="5">
        <v>0.67272727272727273</v>
      </c>
      <c r="H5" s="6" t="s">
        <v>29</v>
      </c>
    </row>
    <row r="6" spans="1:8" ht="15" customHeight="1" x14ac:dyDescent="0.25">
      <c r="A6" s="142"/>
      <c r="B6" s="7" t="s">
        <v>94</v>
      </c>
      <c r="C6" s="4">
        <v>225</v>
      </c>
      <c r="D6" s="4">
        <v>183</v>
      </c>
      <c r="E6" s="5">
        <v>0.81333333333333335</v>
      </c>
      <c r="F6" s="4">
        <v>145</v>
      </c>
      <c r="G6" s="5">
        <v>0.64444444444444449</v>
      </c>
      <c r="H6" s="6" t="s">
        <v>29</v>
      </c>
    </row>
    <row r="7" spans="1:8" ht="15" customHeight="1" x14ac:dyDescent="0.25">
      <c r="A7" s="142"/>
      <c r="B7" s="7" t="s">
        <v>95</v>
      </c>
      <c r="C7" s="4">
        <v>253</v>
      </c>
      <c r="D7" s="4">
        <v>198</v>
      </c>
      <c r="E7" s="5">
        <v>0.78260869565217395</v>
      </c>
      <c r="F7" s="4">
        <v>163</v>
      </c>
      <c r="G7" s="5">
        <v>0.64426877470355737</v>
      </c>
      <c r="H7" s="6" t="s">
        <v>29</v>
      </c>
    </row>
    <row r="8" spans="1:8" ht="15" customHeight="1" x14ac:dyDescent="0.25">
      <c r="A8" s="143"/>
      <c r="B8" s="50" t="s">
        <v>27</v>
      </c>
      <c r="C8" s="17">
        <f>IFERROR(SUM(C3:C7), "--")</f>
        <v>931</v>
      </c>
      <c r="D8" s="17">
        <f>IFERROR(SUM(D3:D7), "--")</f>
        <v>742</v>
      </c>
      <c r="E8" s="98">
        <f>IFERROR(D8/C8, "--" )</f>
        <v>0.79699248120300747</v>
      </c>
      <c r="F8" s="17">
        <f>IFERROR(SUM(F3:F7), "--")</f>
        <v>615</v>
      </c>
      <c r="G8" s="98">
        <f>IFERROR(F8/C8, "--" )</f>
        <v>0.66058002148227712</v>
      </c>
      <c r="H8" s="99" t="s">
        <v>29</v>
      </c>
    </row>
    <row r="9" spans="1:8" ht="15" customHeight="1" x14ac:dyDescent="0.25">
      <c r="A9" s="101"/>
      <c r="B9" s="63"/>
      <c r="C9" s="63"/>
      <c r="D9" s="63"/>
      <c r="E9" s="63"/>
      <c r="F9" s="63"/>
      <c r="G9" s="63"/>
      <c r="H9" s="63"/>
    </row>
    <row r="10" spans="1:8" s="23" customFormat="1" ht="30" x14ac:dyDescent="0.25">
      <c r="A10" s="46" t="s">
        <v>7</v>
      </c>
      <c r="B10" s="2" t="s">
        <v>1</v>
      </c>
      <c r="C10" s="61" t="s">
        <v>46</v>
      </c>
      <c r="D10" s="61" t="s">
        <v>47</v>
      </c>
      <c r="E10" s="61" t="s">
        <v>44</v>
      </c>
      <c r="F10" s="61" t="s">
        <v>48</v>
      </c>
      <c r="G10" s="61" t="s">
        <v>0</v>
      </c>
      <c r="H10" s="61" t="s">
        <v>45</v>
      </c>
    </row>
    <row r="11" spans="1:8" x14ac:dyDescent="0.25">
      <c r="A11" s="147" t="s">
        <v>8</v>
      </c>
      <c r="B11" s="7" t="s">
        <v>91</v>
      </c>
      <c r="C11" s="4">
        <v>12</v>
      </c>
      <c r="D11" s="4">
        <v>11</v>
      </c>
      <c r="E11" s="5">
        <v>0.91666666666666663</v>
      </c>
      <c r="F11" s="4">
        <v>7</v>
      </c>
      <c r="G11" s="5">
        <v>0.58333333333333337</v>
      </c>
      <c r="H11" s="6">
        <v>3.8</v>
      </c>
    </row>
    <row r="12" spans="1:8" x14ac:dyDescent="0.25">
      <c r="A12" s="148"/>
      <c r="B12" s="7" t="s">
        <v>92</v>
      </c>
      <c r="C12" s="4">
        <v>25</v>
      </c>
      <c r="D12" s="4">
        <v>19</v>
      </c>
      <c r="E12" s="5">
        <v>0.76</v>
      </c>
      <c r="F12" s="4">
        <v>15</v>
      </c>
      <c r="G12" s="5">
        <v>0.6</v>
      </c>
      <c r="H12" s="6">
        <v>2.9499999999999997</v>
      </c>
    </row>
    <row r="13" spans="1:8" x14ac:dyDescent="0.25">
      <c r="A13" s="148"/>
      <c r="B13" s="7" t="s">
        <v>93</v>
      </c>
      <c r="C13" s="4">
        <v>42</v>
      </c>
      <c r="D13" s="4">
        <v>30</v>
      </c>
      <c r="E13" s="5">
        <v>0.7142857142857143</v>
      </c>
      <c r="F13" s="4">
        <v>29</v>
      </c>
      <c r="G13" s="5">
        <v>0.69047619047619047</v>
      </c>
      <c r="H13" s="6">
        <v>3.4866666666666668</v>
      </c>
    </row>
    <row r="14" spans="1:8" x14ac:dyDescent="0.25">
      <c r="A14" s="148"/>
      <c r="B14" s="7" t="s">
        <v>94</v>
      </c>
      <c r="C14" s="4">
        <v>36</v>
      </c>
      <c r="D14" s="4">
        <v>29</v>
      </c>
      <c r="E14" s="5">
        <v>0.80555555555555558</v>
      </c>
      <c r="F14" s="4">
        <v>26</v>
      </c>
      <c r="G14" s="5">
        <v>0.72222222222222221</v>
      </c>
      <c r="H14" s="6">
        <v>3.3655172413793104</v>
      </c>
    </row>
    <row r="15" spans="1:8" x14ac:dyDescent="0.25">
      <c r="A15" s="148"/>
      <c r="B15" s="7" t="s">
        <v>95</v>
      </c>
      <c r="C15" s="4">
        <v>43</v>
      </c>
      <c r="D15" s="4">
        <v>33</v>
      </c>
      <c r="E15" s="5">
        <v>0.76744186046511631</v>
      </c>
      <c r="F15" s="4">
        <v>27</v>
      </c>
      <c r="G15" s="5">
        <v>0.62790697674418605</v>
      </c>
      <c r="H15" s="6">
        <v>2.7393939393939397</v>
      </c>
    </row>
    <row r="16" spans="1:8" x14ac:dyDescent="0.25">
      <c r="A16" s="149"/>
      <c r="B16" s="50" t="s">
        <v>27</v>
      </c>
      <c r="C16" s="17">
        <f>IFERROR(SUM(C11:C15), "--")</f>
        <v>158</v>
      </c>
      <c r="D16" s="17">
        <f>IFERROR(SUM(D11:D15), "--")</f>
        <v>122</v>
      </c>
      <c r="E16" s="98">
        <f>IFERROR(D16/C16, "--" )</f>
        <v>0.77215189873417722</v>
      </c>
      <c r="F16" s="17">
        <f>IFERROR(SUM(F11:F15), "--")</f>
        <v>104</v>
      </c>
      <c r="G16" s="98">
        <f>IFERROR(F16/C16, "--" )</f>
        <v>0.65822784810126578</v>
      </c>
      <c r="H16" s="99" t="s">
        <v>29</v>
      </c>
    </row>
    <row r="17" spans="1:8" x14ac:dyDescent="0.25">
      <c r="A17" s="144" t="s">
        <v>9</v>
      </c>
      <c r="B17" s="83" t="s">
        <v>91</v>
      </c>
      <c r="C17" s="84">
        <v>68</v>
      </c>
      <c r="D17" s="84">
        <v>48</v>
      </c>
      <c r="E17" s="86">
        <v>0.70588235294117652</v>
      </c>
      <c r="F17" s="84">
        <v>40</v>
      </c>
      <c r="G17" s="86">
        <v>0.58823529411764708</v>
      </c>
      <c r="H17" s="85">
        <v>2.9612903225806453</v>
      </c>
    </row>
    <row r="18" spans="1:8" x14ac:dyDescent="0.25">
      <c r="A18" s="145"/>
      <c r="B18" s="83" t="s">
        <v>92</v>
      </c>
      <c r="C18" s="84">
        <v>124</v>
      </c>
      <c r="D18" s="84">
        <v>106</v>
      </c>
      <c r="E18" s="86">
        <v>0.85483870967741937</v>
      </c>
      <c r="F18" s="84">
        <v>93</v>
      </c>
      <c r="G18" s="86">
        <v>0.75</v>
      </c>
      <c r="H18" s="85">
        <v>3.1296703296703292</v>
      </c>
    </row>
    <row r="19" spans="1:8" x14ac:dyDescent="0.25">
      <c r="A19" s="145"/>
      <c r="B19" s="83" t="s">
        <v>93</v>
      </c>
      <c r="C19" s="84">
        <v>174</v>
      </c>
      <c r="D19" s="84">
        <v>139</v>
      </c>
      <c r="E19" s="86">
        <v>0.79885057471264365</v>
      </c>
      <c r="F19" s="84">
        <v>117</v>
      </c>
      <c r="G19" s="86">
        <v>0.67241379310344829</v>
      </c>
      <c r="H19" s="85">
        <v>3.0676258992805758</v>
      </c>
    </row>
    <row r="20" spans="1:8" x14ac:dyDescent="0.25">
      <c r="A20" s="145"/>
      <c r="B20" s="83" t="s">
        <v>94</v>
      </c>
      <c r="C20" s="84">
        <v>185</v>
      </c>
      <c r="D20" s="84">
        <v>150</v>
      </c>
      <c r="E20" s="86">
        <v>0.81081081081081086</v>
      </c>
      <c r="F20" s="84">
        <v>117</v>
      </c>
      <c r="G20" s="86">
        <v>0.63243243243243241</v>
      </c>
      <c r="H20" s="85">
        <v>2.7526666666666668</v>
      </c>
    </row>
    <row r="21" spans="1:8" x14ac:dyDescent="0.25">
      <c r="A21" s="145"/>
      <c r="B21" s="83" t="s">
        <v>95</v>
      </c>
      <c r="C21" s="84">
        <v>203</v>
      </c>
      <c r="D21" s="84">
        <v>160</v>
      </c>
      <c r="E21" s="86">
        <v>0.78817733990147787</v>
      </c>
      <c r="F21" s="84">
        <v>132</v>
      </c>
      <c r="G21" s="86">
        <v>0.65024630541871919</v>
      </c>
      <c r="H21" s="85">
        <v>2.915</v>
      </c>
    </row>
    <row r="22" spans="1:8" x14ac:dyDescent="0.25">
      <c r="A22" s="146"/>
      <c r="B22" s="91" t="s">
        <v>27</v>
      </c>
      <c r="C22" s="103">
        <f>IFERROR(SUM(C17:C21), "--")</f>
        <v>754</v>
      </c>
      <c r="D22" s="103">
        <f>IFERROR(SUM(D17:D21), "--")</f>
        <v>603</v>
      </c>
      <c r="E22" s="105">
        <f>IFERROR(D22/C22, "--" )</f>
        <v>0.79973474801061006</v>
      </c>
      <c r="F22" s="103">
        <f>IFERROR(SUM(F17:F21), "--")</f>
        <v>499</v>
      </c>
      <c r="G22" s="105">
        <f>IFERROR(F22/C22, "--" )</f>
        <v>0.6618037135278515</v>
      </c>
      <c r="H22" s="104" t="s">
        <v>29</v>
      </c>
    </row>
    <row r="23" spans="1:8" s="23" customFormat="1" ht="30" x14ac:dyDescent="0.25">
      <c r="A23" s="46" t="s">
        <v>19</v>
      </c>
      <c r="B23" s="2" t="s">
        <v>1</v>
      </c>
      <c r="C23" s="61" t="s">
        <v>46</v>
      </c>
      <c r="D23" s="61" t="s">
        <v>47</v>
      </c>
      <c r="E23" s="61" t="s">
        <v>44</v>
      </c>
      <c r="F23" s="61" t="s">
        <v>48</v>
      </c>
      <c r="G23" s="61" t="s">
        <v>0</v>
      </c>
      <c r="H23" s="61" t="s">
        <v>45</v>
      </c>
    </row>
    <row r="24" spans="1:8" ht="15" customHeight="1" x14ac:dyDescent="0.25">
      <c r="A24" s="130" t="s">
        <v>56</v>
      </c>
      <c r="B24" s="7" t="s">
        <v>91</v>
      </c>
      <c r="C24" s="4">
        <v>1</v>
      </c>
      <c r="D24" s="4">
        <v>1</v>
      </c>
      <c r="E24" s="5">
        <v>1</v>
      </c>
      <c r="F24" s="4">
        <v>0</v>
      </c>
      <c r="G24" s="5">
        <v>0</v>
      </c>
      <c r="H24" s="6">
        <v>1</v>
      </c>
    </row>
    <row r="25" spans="1:8" x14ac:dyDescent="0.25">
      <c r="A25" s="131"/>
      <c r="B25" s="7" t="s">
        <v>92</v>
      </c>
      <c r="C25" s="4">
        <v>6</v>
      </c>
      <c r="D25" s="4">
        <v>4</v>
      </c>
      <c r="E25" s="5">
        <v>0.66666666666666663</v>
      </c>
      <c r="F25" s="4">
        <v>3</v>
      </c>
      <c r="G25" s="5">
        <v>0.5</v>
      </c>
      <c r="H25" s="6">
        <v>2.4333333333333331</v>
      </c>
    </row>
    <row r="26" spans="1:8" x14ac:dyDescent="0.25">
      <c r="A26" s="131"/>
      <c r="B26" s="7" t="s">
        <v>93</v>
      </c>
      <c r="C26" s="4">
        <v>15</v>
      </c>
      <c r="D26" s="4">
        <v>12</v>
      </c>
      <c r="E26" s="5">
        <v>0.8</v>
      </c>
      <c r="F26" s="4">
        <v>6</v>
      </c>
      <c r="G26" s="5">
        <v>0.4</v>
      </c>
      <c r="H26" s="6">
        <v>1.9499999999999997</v>
      </c>
    </row>
    <row r="27" spans="1:8" x14ac:dyDescent="0.25">
      <c r="A27" s="131"/>
      <c r="B27" s="7" t="s">
        <v>94</v>
      </c>
      <c r="C27" s="4">
        <v>4</v>
      </c>
      <c r="D27" s="4">
        <v>3</v>
      </c>
      <c r="E27" s="5">
        <v>0.75</v>
      </c>
      <c r="F27" s="4">
        <v>3</v>
      </c>
      <c r="G27" s="5">
        <v>0.75</v>
      </c>
      <c r="H27" s="6">
        <v>3.3333333333333335</v>
      </c>
    </row>
    <row r="28" spans="1:8" x14ac:dyDescent="0.25">
      <c r="A28" s="131"/>
      <c r="B28" s="7" t="s">
        <v>95</v>
      </c>
      <c r="C28" s="4">
        <v>9</v>
      </c>
      <c r="D28" s="4">
        <v>6</v>
      </c>
      <c r="E28" s="5">
        <v>0.66666666666666663</v>
      </c>
      <c r="F28" s="4">
        <v>6</v>
      </c>
      <c r="G28" s="5">
        <v>0.66666666666666663</v>
      </c>
      <c r="H28" s="6">
        <v>3.1666666666666665</v>
      </c>
    </row>
    <row r="29" spans="1:8" x14ac:dyDescent="0.25">
      <c r="A29" s="132"/>
      <c r="B29" s="50" t="s">
        <v>27</v>
      </c>
      <c r="C29" s="17">
        <f>IFERROR(SUM(C24:C28), "--")</f>
        <v>35</v>
      </c>
      <c r="D29" s="17">
        <f>IFERROR(SUM(D24:D28), "--")</f>
        <v>26</v>
      </c>
      <c r="E29" s="98">
        <f>IFERROR(D29/C29, "--" )</f>
        <v>0.74285714285714288</v>
      </c>
      <c r="F29" s="17">
        <f>IFERROR(SUM(F24:F28), "--")</f>
        <v>18</v>
      </c>
      <c r="G29" s="98">
        <f>IFERROR(F29/C29, "--" )</f>
        <v>0.51428571428571423</v>
      </c>
      <c r="H29" s="99" t="s">
        <v>29</v>
      </c>
    </row>
    <row r="30" spans="1:8" ht="15" customHeight="1" x14ac:dyDescent="0.25">
      <c r="A30" s="127" t="s">
        <v>55</v>
      </c>
      <c r="B30" s="83" t="s">
        <v>91</v>
      </c>
      <c r="C30" s="109" t="s">
        <v>29</v>
      </c>
      <c r="D30" s="109" t="s">
        <v>29</v>
      </c>
      <c r="E30" s="110" t="s">
        <v>29</v>
      </c>
      <c r="F30" s="109" t="s">
        <v>29</v>
      </c>
      <c r="G30" s="110" t="s">
        <v>29</v>
      </c>
      <c r="H30" s="111" t="s">
        <v>29</v>
      </c>
    </row>
    <row r="31" spans="1:8" x14ac:dyDescent="0.25">
      <c r="A31" s="128"/>
      <c r="B31" s="83" t="s">
        <v>92</v>
      </c>
      <c r="C31" s="84">
        <v>2</v>
      </c>
      <c r="D31" s="84">
        <v>0</v>
      </c>
      <c r="E31" s="86">
        <v>0</v>
      </c>
      <c r="F31" s="84">
        <v>0</v>
      </c>
      <c r="G31" s="86">
        <v>0</v>
      </c>
      <c r="H31" s="85" t="s">
        <v>29</v>
      </c>
    </row>
    <row r="32" spans="1:8" x14ac:dyDescent="0.25">
      <c r="A32" s="128"/>
      <c r="B32" s="83" t="s">
        <v>93</v>
      </c>
      <c r="C32" s="84">
        <v>2</v>
      </c>
      <c r="D32" s="84">
        <v>2</v>
      </c>
      <c r="E32" s="86">
        <v>1</v>
      </c>
      <c r="F32" s="84">
        <v>1</v>
      </c>
      <c r="G32" s="86">
        <v>0.5</v>
      </c>
      <c r="H32" s="85">
        <v>1.5</v>
      </c>
    </row>
    <row r="33" spans="1:8" x14ac:dyDescent="0.25">
      <c r="A33" s="128"/>
      <c r="B33" s="83" t="s">
        <v>94</v>
      </c>
      <c r="C33" s="109" t="s">
        <v>29</v>
      </c>
      <c r="D33" s="109" t="s">
        <v>29</v>
      </c>
      <c r="E33" s="110" t="s">
        <v>29</v>
      </c>
      <c r="F33" s="109" t="s">
        <v>29</v>
      </c>
      <c r="G33" s="110" t="s">
        <v>29</v>
      </c>
      <c r="H33" s="111" t="s">
        <v>29</v>
      </c>
    </row>
    <row r="34" spans="1:8" x14ac:dyDescent="0.25">
      <c r="A34" s="128"/>
      <c r="B34" s="83" t="s">
        <v>95</v>
      </c>
      <c r="C34" s="109" t="s">
        <v>29</v>
      </c>
      <c r="D34" s="109" t="s">
        <v>29</v>
      </c>
      <c r="E34" s="110" t="s">
        <v>29</v>
      </c>
      <c r="F34" s="109" t="s">
        <v>29</v>
      </c>
      <c r="G34" s="110" t="s">
        <v>29</v>
      </c>
      <c r="H34" s="111" t="s">
        <v>29</v>
      </c>
    </row>
    <row r="35" spans="1:8" x14ac:dyDescent="0.25">
      <c r="A35" s="129"/>
      <c r="B35" s="91" t="s">
        <v>27</v>
      </c>
      <c r="C35" s="103">
        <f>IFERROR(SUM(C30:C34), "--")</f>
        <v>4</v>
      </c>
      <c r="D35" s="103">
        <f>IFERROR(SUM(D30:D34), "--")</f>
        <v>2</v>
      </c>
      <c r="E35" s="105">
        <f>IFERROR(D35/C35, "--" )</f>
        <v>0.5</v>
      </c>
      <c r="F35" s="103">
        <f>IFERROR(SUM(F30:F34), "--")</f>
        <v>1</v>
      </c>
      <c r="G35" s="105">
        <f>IFERROR(F35/C35, "--" )</f>
        <v>0.25</v>
      </c>
      <c r="H35" s="104" t="s">
        <v>29</v>
      </c>
    </row>
    <row r="36" spans="1:8" x14ac:dyDescent="0.25">
      <c r="A36" s="136" t="s">
        <v>13</v>
      </c>
      <c r="B36" s="7" t="s">
        <v>91</v>
      </c>
      <c r="C36" s="4">
        <v>6</v>
      </c>
      <c r="D36" s="4">
        <v>6</v>
      </c>
      <c r="E36" s="5">
        <v>1</v>
      </c>
      <c r="F36" s="4">
        <v>6</v>
      </c>
      <c r="G36" s="5">
        <v>1</v>
      </c>
      <c r="H36" s="6">
        <v>3.4249999999999998</v>
      </c>
    </row>
    <row r="37" spans="1:8" x14ac:dyDescent="0.25">
      <c r="A37" s="137"/>
      <c r="B37" s="7" t="s">
        <v>92</v>
      </c>
      <c r="C37" s="4">
        <v>11</v>
      </c>
      <c r="D37" s="4">
        <v>10</v>
      </c>
      <c r="E37" s="5">
        <v>0.90909090909090906</v>
      </c>
      <c r="F37" s="4">
        <v>9</v>
      </c>
      <c r="G37" s="5">
        <v>0.81818181818181823</v>
      </c>
      <c r="H37" s="6">
        <v>3.1</v>
      </c>
    </row>
    <row r="38" spans="1:8" x14ac:dyDescent="0.25">
      <c r="A38" s="137"/>
      <c r="B38" s="7" t="s">
        <v>93</v>
      </c>
      <c r="C38" s="24">
        <v>9</v>
      </c>
      <c r="D38" s="24">
        <v>8</v>
      </c>
      <c r="E38" s="5">
        <v>0.88888888888888884</v>
      </c>
      <c r="F38" s="24">
        <v>6</v>
      </c>
      <c r="G38" s="5">
        <v>0.66666666666666663</v>
      </c>
      <c r="H38" s="21">
        <v>3.125</v>
      </c>
    </row>
    <row r="39" spans="1:8" x14ac:dyDescent="0.25">
      <c r="A39" s="137"/>
      <c r="B39" s="7" t="s">
        <v>94</v>
      </c>
      <c r="C39" s="4">
        <v>12</v>
      </c>
      <c r="D39" s="4">
        <v>11</v>
      </c>
      <c r="E39" s="5">
        <v>0.91666666666666663</v>
      </c>
      <c r="F39" s="4">
        <v>9</v>
      </c>
      <c r="G39" s="5">
        <v>0.75</v>
      </c>
      <c r="H39" s="6">
        <v>3.1818181818181817</v>
      </c>
    </row>
    <row r="40" spans="1:8" x14ac:dyDescent="0.25">
      <c r="A40" s="137"/>
      <c r="B40" s="7" t="s">
        <v>95</v>
      </c>
      <c r="C40" s="4">
        <v>14</v>
      </c>
      <c r="D40" s="4">
        <v>13</v>
      </c>
      <c r="E40" s="5">
        <v>0.9285714285714286</v>
      </c>
      <c r="F40" s="4">
        <v>13</v>
      </c>
      <c r="G40" s="5">
        <v>0.9285714285714286</v>
      </c>
      <c r="H40" s="6">
        <v>3.5846153846153843</v>
      </c>
    </row>
    <row r="41" spans="1:8" x14ac:dyDescent="0.25">
      <c r="A41" s="138"/>
      <c r="B41" s="50" t="s">
        <v>27</v>
      </c>
      <c r="C41" s="17">
        <f>IFERROR(SUM(C36:C40), "--")</f>
        <v>52</v>
      </c>
      <c r="D41" s="17">
        <f>IFERROR(SUM(D36:D40), "--")</f>
        <v>48</v>
      </c>
      <c r="E41" s="98">
        <f>IFERROR(D41/C41, "--" )</f>
        <v>0.92307692307692313</v>
      </c>
      <c r="F41" s="17">
        <f>IFERROR(SUM(F36:F40), "--")</f>
        <v>43</v>
      </c>
      <c r="G41" s="98">
        <f>IFERROR(F41/C41, "--" )</f>
        <v>0.82692307692307687</v>
      </c>
      <c r="H41" s="99" t="s">
        <v>29</v>
      </c>
    </row>
    <row r="42" spans="1:8" x14ac:dyDescent="0.25">
      <c r="A42" s="133" t="s">
        <v>14</v>
      </c>
      <c r="B42" s="83" t="s">
        <v>91</v>
      </c>
      <c r="C42" s="84">
        <v>3</v>
      </c>
      <c r="D42" s="84">
        <v>3</v>
      </c>
      <c r="E42" s="86">
        <v>1</v>
      </c>
      <c r="F42" s="84">
        <v>1</v>
      </c>
      <c r="G42" s="86">
        <v>0.33333333333333331</v>
      </c>
      <c r="H42" s="85">
        <v>2</v>
      </c>
    </row>
    <row r="43" spans="1:8" x14ac:dyDescent="0.25">
      <c r="A43" s="134"/>
      <c r="B43" s="83" t="s">
        <v>92</v>
      </c>
      <c r="C43" s="84">
        <v>5</v>
      </c>
      <c r="D43" s="84">
        <v>3</v>
      </c>
      <c r="E43" s="86">
        <v>0.6</v>
      </c>
      <c r="F43" s="84">
        <v>2</v>
      </c>
      <c r="G43" s="86">
        <v>0.4</v>
      </c>
      <c r="H43" s="85">
        <v>2.3333333333333335</v>
      </c>
    </row>
    <row r="44" spans="1:8" x14ac:dyDescent="0.25">
      <c r="A44" s="134"/>
      <c r="B44" s="83" t="s">
        <v>93</v>
      </c>
      <c r="C44" s="84">
        <v>11</v>
      </c>
      <c r="D44" s="84">
        <v>9</v>
      </c>
      <c r="E44" s="86">
        <v>0.81818181818181823</v>
      </c>
      <c r="F44" s="84">
        <v>5</v>
      </c>
      <c r="G44" s="86">
        <v>0.45454545454545453</v>
      </c>
      <c r="H44" s="85">
        <v>2.2222222222222223</v>
      </c>
    </row>
    <row r="45" spans="1:8" x14ac:dyDescent="0.25">
      <c r="A45" s="134"/>
      <c r="B45" s="83" t="s">
        <v>94</v>
      </c>
      <c r="C45" s="84">
        <v>9</v>
      </c>
      <c r="D45" s="84">
        <v>6</v>
      </c>
      <c r="E45" s="86">
        <v>0.66666666666666663</v>
      </c>
      <c r="F45" s="84">
        <v>3</v>
      </c>
      <c r="G45" s="86">
        <v>0.33333333333333331</v>
      </c>
      <c r="H45" s="85">
        <v>1.6666666666666667</v>
      </c>
    </row>
    <row r="46" spans="1:8" x14ac:dyDescent="0.25">
      <c r="A46" s="134"/>
      <c r="B46" s="83" t="s">
        <v>95</v>
      </c>
      <c r="C46" s="84">
        <v>5</v>
      </c>
      <c r="D46" s="84">
        <v>4</v>
      </c>
      <c r="E46" s="86">
        <v>0.8</v>
      </c>
      <c r="F46" s="84">
        <v>4</v>
      </c>
      <c r="G46" s="86">
        <v>0.8</v>
      </c>
      <c r="H46" s="85">
        <v>3</v>
      </c>
    </row>
    <row r="47" spans="1:8" x14ac:dyDescent="0.25">
      <c r="A47" s="135"/>
      <c r="B47" s="91" t="s">
        <v>27</v>
      </c>
      <c r="C47" s="103">
        <f>IFERROR(SUM(C42:C46), "--")</f>
        <v>33</v>
      </c>
      <c r="D47" s="103">
        <f>IFERROR(SUM(D42:D46), "--")</f>
        <v>25</v>
      </c>
      <c r="E47" s="105">
        <f>IFERROR(D47/C47, "--" )</f>
        <v>0.75757575757575757</v>
      </c>
      <c r="F47" s="103">
        <f>IFERROR(SUM(F42:F46), "--")</f>
        <v>15</v>
      </c>
      <c r="G47" s="105">
        <f>IFERROR(F47/C47, "--" )</f>
        <v>0.45454545454545453</v>
      </c>
      <c r="H47" s="104" t="s">
        <v>29</v>
      </c>
    </row>
    <row r="48" spans="1:8" x14ac:dyDescent="0.25">
      <c r="A48" s="136" t="s">
        <v>87</v>
      </c>
      <c r="B48" s="7" t="s">
        <v>91</v>
      </c>
      <c r="C48" s="4">
        <v>26</v>
      </c>
      <c r="D48" s="4">
        <v>16</v>
      </c>
      <c r="E48" s="5">
        <v>0.61538461538461542</v>
      </c>
      <c r="F48" s="4">
        <v>12</v>
      </c>
      <c r="G48" s="5">
        <v>0.46153846153846156</v>
      </c>
      <c r="H48" s="6">
        <v>2.4857142857142853</v>
      </c>
    </row>
    <row r="49" spans="1:8" x14ac:dyDescent="0.25">
      <c r="A49" s="137"/>
      <c r="B49" s="7" t="s">
        <v>92</v>
      </c>
      <c r="C49" s="4">
        <v>36</v>
      </c>
      <c r="D49" s="4">
        <v>31</v>
      </c>
      <c r="E49" s="5">
        <v>0.86111111111111116</v>
      </c>
      <c r="F49" s="4">
        <v>22</v>
      </c>
      <c r="G49" s="5">
        <v>0.61111111111111116</v>
      </c>
      <c r="H49" s="6">
        <v>2.56</v>
      </c>
    </row>
    <row r="50" spans="1:8" x14ac:dyDescent="0.25">
      <c r="A50" s="137"/>
      <c r="B50" s="7" t="s">
        <v>93</v>
      </c>
      <c r="C50" s="4">
        <v>67</v>
      </c>
      <c r="D50" s="4">
        <v>46</v>
      </c>
      <c r="E50" s="5">
        <v>0.68656716417910446</v>
      </c>
      <c r="F50" s="4">
        <v>41</v>
      </c>
      <c r="G50" s="5">
        <v>0.61194029850746268</v>
      </c>
      <c r="H50" s="6">
        <v>3.1913043478260872</v>
      </c>
    </row>
    <row r="51" spans="1:8" x14ac:dyDescent="0.25">
      <c r="A51" s="137"/>
      <c r="B51" s="7" t="s">
        <v>94</v>
      </c>
      <c r="C51" s="4">
        <v>79</v>
      </c>
      <c r="D51" s="4">
        <v>70</v>
      </c>
      <c r="E51" s="5">
        <v>0.88607594936708856</v>
      </c>
      <c r="F51" s="4">
        <v>51</v>
      </c>
      <c r="G51" s="5">
        <v>0.64556962025316456</v>
      </c>
      <c r="H51" s="6">
        <v>2.5857142857142859</v>
      </c>
    </row>
    <row r="52" spans="1:8" x14ac:dyDescent="0.25">
      <c r="A52" s="137"/>
      <c r="B52" s="7" t="s">
        <v>95</v>
      </c>
      <c r="C52" s="4">
        <v>86</v>
      </c>
      <c r="D52" s="4">
        <v>67</v>
      </c>
      <c r="E52" s="5">
        <v>0.77906976744186052</v>
      </c>
      <c r="F52" s="4">
        <v>47</v>
      </c>
      <c r="G52" s="5">
        <v>0.54651162790697672</v>
      </c>
      <c r="H52" s="6">
        <v>2.3880597014925371</v>
      </c>
    </row>
    <row r="53" spans="1:8" x14ac:dyDescent="0.25">
      <c r="A53" s="138"/>
      <c r="B53" s="50" t="s">
        <v>27</v>
      </c>
      <c r="C53" s="17">
        <f>IFERROR(SUM(C48:C52), "--")</f>
        <v>294</v>
      </c>
      <c r="D53" s="17">
        <f>IFERROR(SUM(D48:D52), "--")</f>
        <v>230</v>
      </c>
      <c r="E53" s="98">
        <f>IFERROR(D53/C53, "--" )</f>
        <v>0.78231292517006801</v>
      </c>
      <c r="F53" s="17">
        <f>IFERROR(SUM(F48:F52), "--")</f>
        <v>173</v>
      </c>
      <c r="G53" s="98">
        <f>IFERROR(F53/C53, "--" )</f>
        <v>0.58843537414965985</v>
      </c>
      <c r="H53" s="99" t="s">
        <v>29</v>
      </c>
    </row>
    <row r="54" spans="1:8" x14ac:dyDescent="0.25">
      <c r="A54" s="133" t="s">
        <v>15</v>
      </c>
      <c r="B54" s="83" t="s">
        <v>91</v>
      </c>
      <c r="C54" s="109" t="s">
        <v>29</v>
      </c>
      <c r="D54" s="109" t="s">
        <v>29</v>
      </c>
      <c r="E54" s="110" t="s">
        <v>29</v>
      </c>
      <c r="F54" s="109" t="s">
        <v>29</v>
      </c>
      <c r="G54" s="110" t="s">
        <v>29</v>
      </c>
      <c r="H54" s="111" t="s">
        <v>29</v>
      </c>
    </row>
    <row r="55" spans="1:8" x14ac:dyDescent="0.25">
      <c r="A55" s="134"/>
      <c r="B55" s="83" t="s">
        <v>92</v>
      </c>
      <c r="C55" s="109" t="s">
        <v>29</v>
      </c>
      <c r="D55" s="109" t="s">
        <v>29</v>
      </c>
      <c r="E55" s="110" t="s">
        <v>29</v>
      </c>
      <c r="F55" s="109" t="s">
        <v>29</v>
      </c>
      <c r="G55" s="110" t="s">
        <v>29</v>
      </c>
      <c r="H55" s="111" t="s">
        <v>29</v>
      </c>
    </row>
    <row r="56" spans="1:8" x14ac:dyDescent="0.25">
      <c r="A56" s="134"/>
      <c r="B56" s="83" t="s">
        <v>93</v>
      </c>
      <c r="C56" s="84">
        <v>1</v>
      </c>
      <c r="D56" s="84">
        <v>0</v>
      </c>
      <c r="E56" s="86">
        <v>0</v>
      </c>
      <c r="F56" s="84">
        <v>0</v>
      </c>
      <c r="G56" s="86">
        <v>0</v>
      </c>
      <c r="H56" s="85" t="s">
        <v>29</v>
      </c>
    </row>
    <row r="57" spans="1:8" x14ac:dyDescent="0.25">
      <c r="A57" s="134"/>
      <c r="B57" s="83" t="s">
        <v>94</v>
      </c>
      <c r="C57" s="84">
        <v>1</v>
      </c>
      <c r="D57" s="84">
        <v>1</v>
      </c>
      <c r="E57" s="86">
        <v>1</v>
      </c>
      <c r="F57" s="84">
        <v>1</v>
      </c>
      <c r="G57" s="86">
        <v>1</v>
      </c>
      <c r="H57" s="85">
        <v>4</v>
      </c>
    </row>
    <row r="58" spans="1:8" x14ac:dyDescent="0.25">
      <c r="A58" s="134"/>
      <c r="B58" s="83" t="s">
        <v>95</v>
      </c>
      <c r="C58" s="84">
        <v>1</v>
      </c>
      <c r="D58" s="84">
        <v>0</v>
      </c>
      <c r="E58" s="86">
        <v>0</v>
      </c>
      <c r="F58" s="84">
        <v>0</v>
      </c>
      <c r="G58" s="86">
        <v>0</v>
      </c>
      <c r="H58" s="85" t="s">
        <v>29</v>
      </c>
    </row>
    <row r="59" spans="1:8" x14ac:dyDescent="0.25">
      <c r="A59" s="135"/>
      <c r="B59" s="91" t="s">
        <v>27</v>
      </c>
      <c r="C59" s="103">
        <f>IFERROR(SUM(C54:C58), "--")</f>
        <v>3</v>
      </c>
      <c r="D59" s="103">
        <f>IFERROR(SUM(D54:D58), "--")</f>
        <v>1</v>
      </c>
      <c r="E59" s="105">
        <f>IFERROR(D59/C59, "--" )</f>
        <v>0.33333333333333331</v>
      </c>
      <c r="F59" s="103">
        <f>IFERROR(SUM(F54:F58), "--")</f>
        <v>1</v>
      </c>
      <c r="G59" s="105">
        <f>IFERROR(F59/C59, "--" )</f>
        <v>0.33333333333333331</v>
      </c>
      <c r="H59" s="104" t="s">
        <v>29</v>
      </c>
    </row>
    <row r="60" spans="1:8" x14ac:dyDescent="0.25">
      <c r="A60" s="130" t="s">
        <v>53</v>
      </c>
      <c r="B60" s="7" t="s">
        <v>91</v>
      </c>
      <c r="C60" s="4">
        <v>39</v>
      </c>
      <c r="D60" s="4">
        <v>31</v>
      </c>
      <c r="E60" s="5">
        <v>0.79487179487179482</v>
      </c>
      <c r="F60" s="4">
        <v>26</v>
      </c>
      <c r="G60" s="5">
        <v>0.66666666666666663</v>
      </c>
      <c r="H60" s="6">
        <v>3.3350000000000004</v>
      </c>
    </row>
    <row r="61" spans="1:8" x14ac:dyDescent="0.25">
      <c r="A61" s="131"/>
      <c r="B61" s="7" t="s">
        <v>92</v>
      </c>
      <c r="C61" s="4">
        <v>75</v>
      </c>
      <c r="D61" s="4">
        <v>65</v>
      </c>
      <c r="E61" s="5">
        <v>0.8666666666666667</v>
      </c>
      <c r="F61" s="4">
        <v>60</v>
      </c>
      <c r="G61" s="5">
        <v>0.8</v>
      </c>
      <c r="H61" s="6">
        <v>3.3407407407407406</v>
      </c>
    </row>
    <row r="62" spans="1:8" x14ac:dyDescent="0.25">
      <c r="A62" s="131"/>
      <c r="B62" s="7" t="s">
        <v>93</v>
      </c>
      <c r="C62" s="4">
        <v>102</v>
      </c>
      <c r="D62" s="4">
        <v>85</v>
      </c>
      <c r="E62" s="5">
        <v>0.83333333333333337</v>
      </c>
      <c r="F62" s="4">
        <v>80</v>
      </c>
      <c r="G62" s="5">
        <v>0.78431372549019607</v>
      </c>
      <c r="H62" s="6">
        <v>3.3741176470588239</v>
      </c>
    </row>
    <row r="63" spans="1:8" x14ac:dyDescent="0.25">
      <c r="A63" s="131"/>
      <c r="B63" s="7" t="s">
        <v>94</v>
      </c>
      <c r="C63" s="4">
        <v>106</v>
      </c>
      <c r="D63" s="4">
        <v>81</v>
      </c>
      <c r="E63" s="5">
        <v>0.76415094339622647</v>
      </c>
      <c r="F63" s="4">
        <v>70</v>
      </c>
      <c r="G63" s="5">
        <v>0.660377358490566</v>
      </c>
      <c r="H63" s="6">
        <v>3.0802469135802468</v>
      </c>
    </row>
    <row r="64" spans="1:8" x14ac:dyDescent="0.25">
      <c r="A64" s="131"/>
      <c r="B64" s="7" t="s">
        <v>95</v>
      </c>
      <c r="C64" s="4">
        <v>110</v>
      </c>
      <c r="D64" s="4">
        <v>89</v>
      </c>
      <c r="E64" s="5">
        <v>0.80909090909090908</v>
      </c>
      <c r="F64" s="4">
        <v>78</v>
      </c>
      <c r="G64" s="5">
        <v>0.70909090909090911</v>
      </c>
      <c r="H64" s="6">
        <v>3.1707865168539322</v>
      </c>
    </row>
    <row r="65" spans="1:8" x14ac:dyDescent="0.25">
      <c r="A65" s="132"/>
      <c r="B65" s="50" t="s">
        <v>27</v>
      </c>
      <c r="C65" s="17">
        <f>IFERROR(SUM(C60:C64), "--")</f>
        <v>432</v>
      </c>
      <c r="D65" s="17">
        <f>IFERROR(SUM(D60:D64), "--")</f>
        <v>351</v>
      </c>
      <c r="E65" s="98">
        <f>IFERROR(D65/C65, "--" )</f>
        <v>0.8125</v>
      </c>
      <c r="F65" s="17">
        <f>IFERROR(SUM(F60:F64), "--")</f>
        <v>314</v>
      </c>
      <c r="G65" s="98">
        <f>IFERROR(F65/C65, "--" )</f>
        <v>0.72685185185185186</v>
      </c>
      <c r="H65" s="99" t="s">
        <v>29</v>
      </c>
    </row>
    <row r="66" spans="1:8" ht="15" customHeight="1" x14ac:dyDescent="0.25">
      <c r="A66" s="127" t="s">
        <v>57</v>
      </c>
      <c r="B66" s="83" t="s">
        <v>91</v>
      </c>
      <c r="C66" s="84">
        <v>7</v>
      </c>
      <c r="D66" s="84">
        <v>4</v>
      </c>
      <c r="E66" s="86">
        <v>0.5714285714285714</v>
      </c>
      <c r="F66" s="84">
        <v>4</v>
      </c>
      <c r="G66" s="86">
        <v>0.5714285714285714</v>
      </c>
      <c r="H66" s="85">
        <v>4</v>
      </c>
    </row>
    <row r="67" spans="1:8" x14ac:dyDescent="0.25">
      <c r="A67" s="128"/>
      <c r="B67" s="83" t="s">
        <v>92</v>
      </c>
      <c r="C67" s="84">
        <v>16</v>
      </c>
      <c r="D67" s="84">
        <v>14</v>
      </c>
      <c r="E67" s="86">
        <v>0.875</v>
      </c>
      <c r="F67" s="84">
        <v>14</v>
      </c>
      <c r="G67" s="86">
        <v>0.875</v>
      </c>
      <c r="H67" s="85">
        <v>3.6090909090909093</v>
      </c>
    </row>
    <row r="68" spans="1:8" x14ac:dyDescent="0.25">
      <c r="A68" s="128"/>
      <c r="B68" s="83" t="s">
        <v>93</v>
      </c>
      <c r="C68" s="84">
        <v>12</v>
      </c>
      <c r="D68" s="84">
        <v>10</v>
      </c>
      <c r="E68" s="86">
        <v>0.83333333333333337</v>
      </c>
      <c r="F68" s="84">
        <v>8</v>
      </c>
      <c r="G68" s="86">
        <v>0.66666666666666663</v>
      </c>
      <c r="H68" s="85">
        <v>3</v>
      </c>
    </row>
    <row r="69" spans="1:8" x14ac:dyDescent="0.25">
      <c r="A69" s="128"/>
      <c r="B69" s="83" t="s">
        <v>94</v>
      </c>
      <c r="C69" s="84">
        <v>13</v>
      </c>
      <c r="D69" s="84">
        <v>10</v>
      </c>
      <c r="E69" s="86">
        <v>0.76923076923076927</v>
      </c>
      <c r="F69" s="84">
        <v>7</v>
      </c>
      <c r="G69" s="86">
        <v>0.53846153846153844</v>
      </c>
      <c r="H69" s="85">
        <v>2.6</v>
      </c>
    </row>
    <row r="70" spans="1:8" x14ac:dyDescent="0.25">
      <c r="A70" s="128"/>
      <c r="B70" s="83" t="s">
        <v>95</v>
      </c>
      <c r="C70" s="84">
        <v>25</v>
      </c>
      <c r="D70" s="84">
        <v>17</v>
      </c>
      <c r="E70" s="86">
        <v>0.68</v>
      </c>
      <c r="F70" s="84">
        <v>13</v>
      </c>
      <c r="G70" s="86">
        <v>0.52</v>
      </c>
      <c r="H70" s="85">
        <v>2.6470588235294117</v>
      </c>
    </row>
    <row r="71" spans="1:8" x14ac:dyDescent="0.25">
      <c r="A71" s="129"/>
      <c r="B71" s="91" t="s">
        <v>27</v>
      </c>
      <c r="C71" s="103">
        <f>IFERROR(SUM(C66:C70), "--")</f>
        <v>73</v>
      </c>
      <c r="D71" s="103">
        <f>IFERROR(SUM(D66:D70), "--")</f>
        <v>55</v>
      </c>
      <c r="E71" s="105">
        <f>IFERROR(D71/C71, "--" )</f>
        <v>0.75342465753424659</v>
      </c>
      <c r="F71" s="103">
        <f>IFERROR(SUM(F66:F70), "--")</f>
        <v>46</v>
      </c>
      <c r="G71" s="105">
        <f>IFERROR(F71/C71, "--" )</f>
        <v>0.63013698630136983</v>
      </c>
      <c r="H71" s="104" t="s">
        <v>29</v>
      </c>
    </row>
    <row r="72" spans="1:8" ht="15" customHeight="1" x14ac:dyDescent="0.25">
      <c r="A72" s="126" t="s">
        <v>54</v>
      </c>
      <c r="B72" s="7" t="s">
        <v>91</v>
      </c>
      <c r="C72" s="112" t="s">
        <v>29</v>
      </c>
      <c r="D72" s="112" t="s">
        <v>29</v>
      </c>
      <c r="E72" s="113" t="s">
        <v>29</v>
      </c>
      <c r="F72" s="112" t="s">
        <v>29</v>
      </c>
      <c r="G72" s="113" t="s">
        <v>29</v>
      </c>
      <c r="H72" s="114" t="s">
        <v>29</v>
      </c>
    </row>
    <row r="73" spans="1:8" x14ac:dyDescent="0.25">
      <c r="A73" s="126"/>
      <c r="B73" s="7" t="s">
        <v>92</v>
      </c>
      <c r="C73" s="112" t="s">
        <v>29</v>
      </c>
      <c r="D73" s="112" t="s">
        <v>29</v>
      </c>
      <c r="E73" s="113" t="s">
        <v>29</v>
      </c>
      <c r="F73" s="112" t="s">
        <v>29</v>
      </c>
      <c r="G73" s="113" t="s">
        <v>29</v>
      </c>
      <c r="H73" s="114" t="s">
        <v>29</v>
      </c>
    </row>
    <row r="74" spans="1:8" x14ac:dyDescent="0.25">
      <c r="A74" s="126"/>
      <c r="B74" s="7" t="s">
        <v>93</v>
      </c>
      <c r="C74" s="4">
        <v>1</v>
      </c>
      <c r="D74" s="4">
        <v>1</v>
      </c>
      <c r="E74" s="5">
        <v>1</v>
      </c>
      <c r="F74" s="4">
        <v>1</v>
      </c>
      <c r="G74" s="5">
        <v>1</v>
      </c>
      <c r="H74" s="6">
        <v>4</v>
      </c>
    </row>
    <row r="75" spans="1:8" x14ac:dyDescent="0.25">
      <c r="A75" s="126"/>
      <c r="B75" s="7" t="s">
        <v>94</v>
      </c>
      <c r="C75" s="4">
        <v>1</v>
      </c>
      <c r="D75" s="4">
        <v>1</v>
      </c>
      <c r="E75" s="5">
        <v>1</v>
      </c>
      <c r="F75" s="4">
        <v>1</v>
      </c>
      <c r="G75" s="5">
        <v>1</v>
      </c>
      <c r="H75" s="6">
        <v>4</v>
      </c>
    </row>
    <row r="76" spans="1:8" x14ac:dyDescent="0.25">
      <c r="A76" s="126"/>
      <c r="B76" s="7" t="s">
        <v>95</v>
      </c>
      <c r="C76" s="4">
        <v>3</v>
      </c>
      <c r="D76" s="4">
        <v>2</v>
      </c>
      <c r="E76" s="5">
        <v>0.66666666666666663</v>
      </c>
      <c r="F76" s="4">
        <v>2</v>
      </c>
      <c r="G76" s="5">
        <v>0.66666666666666663</v>
      </c>
      <c r="H76" s="6">
        <v>2</v>
      </c>
    </row>
    <row r="77" spans="1:8" x14ac:dyDescent="0.25">
      <c r="A77" s="126"/>
      <c r="B77" s="50" t="s">
        <v>27</v>
      </c>
      <c r="C77" s="17">
        <f>IFERROR(SUM(C72:C76), "--")</f>
        <v>5</v>
      </c>
      <c r="D77" s="17">
        <f>IFERROR(SUM(D72:D76), "--")</f>
        <v>4</v>
      </c>
      <c r="E77" s="98">
        <f>IFERROR(D77/C77, "--" )</f>
        <v>0.8</v>
      </c>
      <c r="F77" s="17">
        <f>IFERROR(SUM(F72:F76), "--")</f>
        <v>4</v>
      </c>
      <c r="G77" s="98">
        <f>IFERROR(F77/C77, "--" )</f>
        <v>0.8</v>
      </c>
      <c r="H77" s="99"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39" t="s">
        <v>100</v>
      </c>
      <c r="B1" s="139"/>
      <c r="C1" s="139"/>
      <c r="D1" s="139"/>
      <c r="E1" s="139"/>
      <c r="F1" s="139"/>
      <c r="G1" s="139"/>
      <c r="H1" s="139"/>
      <c r="I1" s="13"/>
      <c r="J1" s="12"/>
      <c r="K1" s="12"/>
      <c r="L1" s="12"/>
    </row>
    <row r="2" spans="1:12" x14ac:dyDescent="0.25">
      <c r="A2" s="139"/>
      <c r="B2" s="139"/>
      <c r="C2" s="139"/>
      <c r="D2" s="139"/>
      <c r="E2" s="139"/>
      <c r="F2" s="139"/>
      <c r="G2" s="139"/>
      <c r="H2" s="139"/>
      <c r="I2" s="13"/>
      <c r="J2" s="13"/>
      <c r="K2" s="13"/>
      <c r="L2" s="13"/>
    </row>
    <row r="3" spans="1:12" s="23" customFormat="1" ht="30" x14ac:dyDescent="0.25">
      <c r="A3" s="51" t="s">
        <v>41</v>
      </c>
      <c r="B3" s="2" t="s">
        <v>1</v>
      </c>
      <c r="C3" s="61" t="s">
        <v>46</v>
      </c>
      <c r="D3" s="61" t="s">
        <v>47</v>
      </c>
      <c r="E3" s="61" t="s">
        <v>44</v>
      </c>
      <c r="F3" s="61" t="s">
        <v>48</v>
      </c>
      <c r="G3" s="61" t="s">
        <v>0</v>
      </c>
      <c r="H3" s="61" t="s">
        <v>45</v>
      </c>
      <c r="I3" s="52"/>
      <c r="J3" s="52"/>
      <c r="K3" s="52"/>
      <c r="L3" s="52"/>
    </row>
    <row r="4" spans="1:12" x14ac:dyDescent="0.25">
      <c r="A4" s="153" t="s">
        <v>98</v>
      </c>
      <c r="B4" s="7" t="s">
        <v>91</v>
      </c>
      <c r="C4" s="4">
        <v>82</v>
      </c>
      <c r="D4" s="4">
        <v>61</v>
      </c>
      <c r="E4" s="15">
        <v>0.74390243902439024</v>
      </c>
      <c r="F4" s="4">
        <v>49</v>
      </c>
      <c r="G4" s="15">
        <v>0.59756097560975607</v>
      </c>
      <c r="H4" s="14" t="s">
        <v>29</v>
      </c>
      <c r="I4" s="19"/>
      <c r="J4" s="19"/>
      <c r="K4" s="13"/>
      <c r="L4" s="13"/>
    </row>
    <row r="5" spans="1:12" x14ac:dyDescent="0.25">
      <c r="A5" s="154"/>
      <c r="B5" s="7" t="s">
        <v>92</v>
      </c>
      <c r="C5" s="4">
        <v>151</v>
      </c>
      <c r="D5" s="4">
        <v>127</v>
      </c>
      <c r="E5" s="5">
        <v>0.84105960264900659</v>
      </c>
      <c r="F5" s="4">
        <v>110</v>
      </c>
      <c r="G5" s="5">
        <v>0.72847682119205293</v>
      </c>
      <c r="H5" s="6" t="s">
        <v>29</v>
      </c>
      <c r="I5" s="19"/>
      <c r="J5" s="19"/>
      <c r="K5" s="13"/>
      <c r="L5" s="13"/>
    </row>
    <row r="6" spans="1:12" x14ac:dyDescent="0.25">
      <c r="A6" s="154"/>
      <c r="B6" s="7" t="s">
        <v>93</v>
      </c>
      <c r="C6" s="4">
        <v>220</v>
      </c>
      <c r="D6" s="4">
        <v>173</v>
      </c>
      <c r="E6" s="5">
        <v>0.78636363636363638</v>
      </c>
      <c r="F6" s="4">
        <v>148</v>
      </c>
      <c r="G6" s="5">
        <v>0.67272727272727273</v>
      </c>
      <c r="H6" s="6" t="s">
        <v>29</v>
      </c>
      <c r="I6" s="19"/>
      <c r="J6" s="19"/>
      <c r="K6" s="13"/>
      <c r="L6" s="13"/>
    </row>
    <row r="7" spans="1:12" x14ac:dyDescent="0.25">
      <c r="A7" s="154"/>
      <c r="B7" s="7" t="s">
        <v>94</v>
      </c>
      <c r="C7" s="4">
        <v>225</v>
      </c>
      <c r="D7" s="4">
        <v>183</v>
      </c>
      <c r="E7" s="5">
        <v>0.81333333333333335</v>
      </c>
      <c r="F7" s="4">
        <v>145</v>
      </c>
      <c r="G7" s="5">
        <v>0.64444444444444449</v>
      </c>
      <c r="H7" s="6" t="s">
        <v>29</v>
      </c>
      <c r="I7" s="19"/>
      <c r="J7" s="19"/>
      <c r="K7" s="13"/>
      <c r="L7" s="13"/>
    </row>
    <row r="8" spans="1:12" x14ac:dyDescent="0.25">
      <c r="A8" s="154"/>
      <c r="B8" s="7" t="s">
        <v>95</v>
      </c>
      <c r="C8" s="4">
        <v>253</v>
      </c>
      <c r="D8" s="4">
        <v>198</v>
      </c>
      <c r="E8" s="5">
        <v>0.78260869565217395</v>
      </c>
      <c r="F8" s="4">
        <v>163</v>
      </c>
      <c r="G8" s="5">
        <v>0.64426877470355737</v>
      </c>
      <c r="H8" s="6" t="s">
        <v>29</v>
      </c>
      <c r="I8" s="19"/>
      <c r="J8" s="19"/>
      <c r="K8" s="13"/>
      <c r="L8" s="13"/>
    </row>
    <row r="9" spans="1:12" x14ac:dyDescent="0.25">
      <c r="A9" s="155"/>
      <c r="B9" s="50" t="s">
        <v>27</v>
      </c>
      <c r="C9" s="17">
        <f>IFERROR(SUM(C4:C8), "--")</f>
        <v>931</v>
      </c>
      <c r="D9" s="17">
        <f>IFERROR(SUM(D4:D8), "--")</f>
        <v>742</v>
      </c>
      <c r="E9" s="98">
        <f>IFERROR(D9/C9, "--" )</f>
        <v>0.79699248120300747</v>
      </c>
      <c r="F9" s="17">
        <f>IFERROR(SUM(F4:F8), "--")</f>
        <v>615</v>
      </c>
      <c r="G9" s="98">
        <f>IFERROR(F9/C9, "--" )</f>
        <v>0.66058002148227712</v>
      </c>
      <c r="H9" s="99" t="s">
        <v>29</v>
      </c>
      <c r="I9" s="19"/>
      <c r="J9" s="19"/>
      <c r="K9" s="13"/>
      <c r="L9" s="13"/>
    </row>
    <row r="10" spans="1:12" x14ac:dyDescent="0.25">
      <c r="A10" s="106"/>
    </row>
    <row r="11" spans="1:12" s="23" customFormat="1" ht="30" x14ac:dyDescent="0.25">
      <c r="A11" s="81" t="s">
        <v>40</v>
      </c>
      <c r="B11" s="2" t="s">
        <v>1</v>
      </c>
      <c r="C11" s="61" t="s">
        <v>46</v>
      </c>
      <c r="D11" s="61" t="s">
        <v>47</v>
      </c>
      <c r="E11" s="61" t="s">
        <v>44</v>
      </c>
      <c r="F11" s="61" t="s">
        <v>48</v>
      </c>
      <c r="G11" s="61" t="s">
        <v>0</v>
      </c>
      <c r="H11" s="61" t="s">
        <v>45</v>
      </c>
      <c r="I11" s="53"/>
    </row>
    <row r="12" spans="1:12" ht="15" customHeight="1" x14ac:dyDescent="0.25">
      <c r="A12" s="156" t="s">
        <v>104</v>
      </c>
      <c r="B12" s="7" t="s">
        <v>91</v>
      </c>
      <c r="C12" s="4">
        <v>26</v>
      </c>
      <c r="D12" s="4">
        <v>21</v>
      </c>
      <c r="E12" s="5">
        <v>0.80769230769230771</v>
      </c>
      <c r="F12" s="4">
        <v>16</v>
      </c>
      <c r="G12" s="5">
        <v>0.61538461538461542</v>
      </c>
      <c r="H12" s="6">
        <v>2.9333333333333331</v>
      </c>
    </row>
    <row r="13" spans="1:12" x14ac:dyDescent="0.25">
      <c r="A13" s="157"/>
      <c r="B13" s="7" t="s">
        <v>92</v>
      </c>
      <c r="C13" s="4">
        <v>26</v>
      </c>
      <c r="D13" s="4">
        <v>21</v>
      </c>
      <c r="E13" s="5">
        <v>0.80769230769230771</v>
      </c>
      <c r="F13" s="4">
        <v>16</v>
      </c>
      <c r="G13" s="5">
        <v>0.61538461538461542</v>
      </c>
      <c r="H13" s="6">
        <v>2.7666666666666662</v>
      </c>
      <c r="I13" s="54"/>
    </row>
    <row r="14" spans="1:12" x14ac:dyDescent="0.25">
      <c r="A14" s="157"/>
      <c r="B14" s="7" t="s">
        <v>93</v>
      </c>
      <c r="C14" s="4">
        <v>32</v>
      </c>
      <c r="D14" s="4">
        <v>27</v>
      </c>
      <c r="E14" s="5">
        <v>0.84375</v>
      </c>
      <c r="F14" s="4">
        <v>24</v>
      </c>
      <c r="G14" s="5">
        <v>0.75</v>
      </c>
      <c r="H14" s="6">
        <v>3.2407407407407409</v>
      </c>
      <c r="I14" s="54"/>
    </row>
    <row r="15" spans="1:12" x14ac:dyDescent="0.25">
      <c r="A15" s="157"/>
      <c r="B15" s="7" t="s">
        <v>94</v>
      </c>
      <c r="C15" s="4">
        <v>32</v>
      </c>
      <c r="D15" s="4">
        <v>25</v>
      </c>
      <c r="E15" s="5">
        <v>0.78125</v>
      </c>
      <c r="F15" s="4">
        <v>20</v>
      </c>
      <c r="G15" s="5">
        <v>0.625</v>
      </c>
      <c r="H15" s="6">
        <v>2.8839999999999999</v>
      </c>
      <c r="I15" s="54"/>
    </row>
    <row r="16" spans="1:12" x14ac:dyDescent="0.25">
      <c r="A16" s="157"/>
      <c r="B16" s="7" t="s">
        <v>95</v>
      </c>
      <c r="C16" s="4">
        <v>51</v>
      </c>
      <c r="D16" s="4">
        <v>37</v>
      </c>
      <c r="E16" s="5">
        <v>0.72549019607843135</v>
      </c>
      <c r="F16" s="4">
        <v>26</v>
      </c>
      <c r="G16" s="5">
        <v>0.50980392156862742</v>
      </c>
      <c r="H16" s="6">
        <v>2.4891891891891893</v>
      </c>
      <c r="I16" s="54"/>
    </row>
    <row r="17" spans="1:9" x14ac:dyDescent="0.25">
      <c r="A17" s="158"/>
      <c r="B17" s="50" t="s">
        <v>27</v>
      </c>
      <c r="C17" s="17">
        <f>IFERROR(SUM(C12:C16), "--")</f>
        <v>167</v>
      </c>
      <c r="D17" s="17">
        <f>IFERROR(SUM(D12:D16), "--")</f>
        <v>131</v>
      </c>
      <c r="E17" s="98">
        <f>IFERROR(D17/C17, "--" )</f>
        <v>0.78443113772455086</v>
      </c>
      <c r="F17" s="17">
        <f>IFERROR(SUM(F12:F16), "--")</f>
        <v>102</v>
      </c>
      <c r="G17" s="98">
        <f>IFERROR(F17/C17, "--" )</f>
        <v>0.6107784431137725</v>
      </c>
      <c r="H17" s="99" t="s">
        <v>29</v>
      </c>
      <c r="I17" s="54"/>
    </row>
    <row r="18" spans="1:9" ht="15" customHeight="1" x14ac:dyDescent="0.25">
      <c r="A18" s="150" t="s">
        <v>105</v>
      </c>
      <c r="B18" s="83" t="s">
        <v>91</v>
      </c>
      <c r="C18" s="84">
        <v>26</v>
      </c>
      <c r="D18" s="84">
        <v>21</v>
      </c>
      <c r="E18" s="86">
        <v>0.80769230769230771</v>
      </c>
      <c r="F18" s="84">
        <v>16</v>
      </c>
      <c r="G18" s="86">
        <v>0.61538461538461542</v>
      </c>
      <c r="H18" s="85" t="s">
        <v>29</v>
      </c>
    </row>
    <row r="19" spans="1:9" x14ac:dyDescent="0.25">
      <c r="A19" s="151"/>
      <c r="B19" s="83" t="s">
        <v>92</v>
      </c>
      <c r="C19" s="84">
        <v>26</v>
      </c>
      <c r="D19" s="84">
        <v>21</v>
      </c>
      <c r="E19" s="86">
        <v>0.80769230769230771</v>
      </c>
      <c r="F19" s="84">
        <v>17</v>
      </c>
      <c r="G19" s="86">
        <v>0.65384615384615385</v>
      </c>
      <c r="H19" s="85" t="s">
        <v>29</v>
      </c>
      <c r="I19" s="54"/>
    </row>
    <row r="20" spans="1:9" x14ac:dyDescent="0.25">
      <c r="A20" s="151"/>
      <c r="B20" s="83" t="s">
        <v>93</v>
      </c>
      <c r="C20" s="84">
        <v>32</v>
      </c>
      <c r="D20" s="84">
        <v>27</v>
      </c>
      <c r="E20" s="86">
        <v>0.84375</v>
      </c>
      <c r="F20" s="84">
        <v>24</v>
      </c>
      <c r="G20" s="86">
        <v>0.75</v>
      </c>
      <c r="H20" s="85">
        <v>3.2407407407407409</v>
      </c>
      <c r="I20" s="54"/>
    </row>
    <row r="21" spans="1:9" x14ac:dyDescent="0.25">
      <c r="A21" s="151"/>
      <c r="B21" s="83" t="s">
        <v>94</v>
      </c>
      <c r="C21" s="84">
        <v>32</v>
      </c>
      <c r="D21" s="84">
        <v>25</v>
      </c>
      <c r="E21" s="86">
        <v>0.78125</v>
      </c>
      <c r="F21" s="84">
        <v>20</v>
      </c>
      <c r="G21" s="86">
        <v>0.625</v>
      </c>
      <c r="H21" s="85">
        <v>2.8839999999999999</v>
      </c>
      <c r="I21" s="54"/>
    </row>
    <row r="22" spans="1:9" x14ac:dyDescent="0.25">
      <c r="A22" s="151"/>
      <c r="B22" s="83" t="s">
        <v>95</v>
      </c>
      <c r="C22" s="84">
        <v>51</v>
      </c>
      <c r="D22" s="84">
        <v>37</v>
      </c>
      <c r="E22" s="86">
        <v>0.72549019607843135</v>
      </c>
      <c r="F22" s="84">
        <v>26</v>
      </c>
      <c r="G22" s="86">
        <v>0.50980392156862742</v>
      </c>
      <c r="H22" s="85">
        <v>2.4891891891891893</v>
      </c>
      <c r="I22" s="54"/>
    </row>
    <row r="23" spans="1:9" x14ac:dyDescent="0.25">
      <c r="A23" s="152"/>
      <c r="B23" s="91" t="s">
        <v>27</v>
      </c>
      <c r="C23" s="103">
        <f>IFERROR(SUM(C18:C22), "--")</f>
        <v>167</v>
      </c>
      <c r="D23" s="103">
        <f>IFERROR(SUM(D18:D22), "--")</f>
        <v>131</v>
      </c>
      <c r="E23" s="105">
        <f>IFERROR(D23/C23, "--" )</f>
        <v>0.78443113772455086</v>
      </c>
      <c r="F23" s="103">
        <f>IFERROR(SUM(F18:F22), "--")</f>
        <v>103</v>
      </c>
      <c r="G23" s="105">
        <f>IFERROR(F23/C23, "--" )</f>
        <v>0.61676646706586824</v>
      </c>
      <c r="H23" s="104" t="s">
        <v>29</v>
      </c>
      <c r="I23" s="54"/>
    </row>
    <row r="24" spans="1:9" ht="15" customHeight="1" x14ac:dyDescent="0.25">
      <c r="A24" s="156" t="s">
        <v>106</v>
      </c>
      <c r="B24" s="7" t="s">
        <v>91</v>
      </c>
      <c r="C24" s="4" t="s">
        <v>29</v>
      </c>
      <c r="D24" s="4" t="s">
        <v>29</v>
      </c>
      <c r="E24" s="5" t="s">
        <v>29</v>
      </c>
      <c r="F24" s="4" t="s">
        <v>29</v>
      </c>
      <c r="G24" s="5" t="s">
        <v>29</v>
      </c>
      <c r="H24" s="6" t="s">
        <v>29</v>
      </c>
    </row>
    <row r="25" spans="1:9" x14ac:dyDescent="0.25">
      <c r="A25" s="157"/>
      <c r="B25" s="7" t="s">
        <v>92</v>
      </c>
      <c r="C25" s="4">
        <v>57</v>
      </c>
      <c r="D25" s="4">
        <v>54</v>
      </c>
      <c r="E25" s="5">
        <v>0.94736842105263153</v>
      </c>
      <c r="F25" s="4">
        <v>52</v>
      </c>
      <c r="G25" s="5">
        <v>0.91228070175438591</v>
      </c>
      <c r="H25" s="6">
        <v>3.4444444444444446</v>
      </c>
      <c r="I25" s="54"/>
    </row>
    <row r="26" spans="1:9" x14ac:dyDescent="0.25">
      <c r="A26" s="157"/>
      <c r="B26" s="7" t="s">
        <v>93</v>
      </c>
      <c r="C26" s="4">
        <v>88</v>
      </c>
      <c r="D26" s="4">
        <v>78</v>
      </c>
      <c r="E26" s="5">
        <v>0.88636363636363635</v>
      </c>
      <c r="F26" s="4">
        <v>69</v>
      </c>
      <c r="G26" s="5">
        <v>0.78409090909090906</v>
      </c>
      <c r="H26" s="6">
        <v>3.2307692307692308</v>
      </c>
      <c r="I26" s="54"/>
    </row>
    <row r="27" spans="1:9" x14ac:dyDescent="0.25">
      <c r="A27" s="157"/>
      <c r="B27" s="7" t="s">
        <v>94</v>
      </c>
      <c r="C27" s="4">
        <v>78</v>
      </c>
      <c r="D27" s="4">
        <v>66</v>
      </c>
      <c r="E27" s="5">
        <v>0.84615384615384615</v>
      </c>
      <c r="F27" s="4">
        <v>56</v>
      </c>
      <c r="G27" s="5">
        <v>0.71794871794871795</v>
      </c>
      <c r="H27" s="6">
        <v>3.1969696969696968</v>
      </c>
      <c r="I27" s="54"/>
    </row>
    <row r="28" spans="1:9" x14ac:dyDescent="0.25">
      <c r="A28" s="157"/>
      <c r="B28" s="7" t="s">
        <v>95</v>
      </c>
      <c r="C28" s="4">
        <v>83</v>
      </c>
      <c r="D28" s="4">
        <v>70</v>
      </c>
      <c r="E28" s="5">
        <v>0.84337349397590367</v>
      </c>
      <c r="F28" s="4">
        <v>63</v>
      </c>
      <c r="G28" s="5">
        <v>0.75903614457831325</v>
      </c>
      <c r="H28" s="6">
        <v>3.2857142857142856</v>
      </c>
      <c r="I28" s="54"/>
    </row>
    <row r="29" spans="1:9" x14ac:dyDescent="0.25">
      <c r="A29" s="158"/>
      <c r="B29" s="50" t="s">
        <v>27</v>
      </c>
      <c r="C29" s="17">
        <f>IFERROR(SUM(C24:C28), "--")</f>
        <v>306</v>
      </c>
      <c r="D29" s="17">
        <f>IFERROR(SUM(D24:D28), "--")</f>
        <v>268</v>
      </c>
      <c r="E29" s="98">
        <f>IFERROR(D29/C29, "--" )</f>
        <v>0.87581699346405228</v>
      </c>
      <c r="F29" s="17">
        <f>IFERROR(SUM(F24:F28), "--")</f>
        <v>240</v>
      </c>
      <c r="G29" s="98">
        <f>IFERROR(F29/C29, "--" )</f>
        <v>0.78431372549019607</v>
      </c>
      <c r="H29" s="99" t="s">
        <v>29</v>
      </c>
      <c r="I29" s="54"/>
    </row>
    <row r="30" spans="1:9" ht="15" customHeight="1" x14ac:dyDescent="0.25">
      <c r="A30" s="150" t="s">
        <v>107</v>
      </c>
      <c r="B30" s="83" t="s">
        <v>91</v>
      </c>
      <c r="C30" s="84">
        <v>30</v>
      </c>
      <c r="D30" s="84">
        <v>19</v>
      </c>
      <c r="E30" s="86">
        <v>0.6333333333333333</v>
      </c>
      <c r="F30" s="84">
        <v>17</v>
      </c>
      <c r="G30" s="86">
        <v>0.56666666666666665</v>
      </c>
      <c r="H30" s="85">
        <v>3.263157894736842</v>
      </c>
    </row>
    <row r="31" spans="1:9" x14ac:dyDescent="0.25">
      <c r="A31" s="151"/>
      <c r="B31" s="83" t="s">
        <v>92</v>
      </c>
      <c r="C31" s="84">
        <v>23</v>
      </c>
      <c r="D31" s="84">
        <v>18</v>
      </c>
      <c r="E31" s="86">
        <v>0.78260869565217395</v>
      </c>
      <c r="F31" s="84">
        <v>15</v>
      </c>
      <c r="G31" s="86">
        <v>0.65217391304347827</v>
      </c>
      <c r="H31" s="85">
        <v>2.8333333333333335</v>
      </c>
      <c r="I31" s="54"/>
    </row>
    <row r="32" spans="1:9" x14ac:dyDescent="0.25">
      <c r="A32" s="151"/>
      <c r="B32" s="83" t="s">
        <v>93</v>
      </c>
      <c r="C32" s="84">
        <v>47</v>
      </c>
      <c r="D32" s="84">
        <v>24</v>
      </c>
      <c r="E32" s="86">
        <v>0.51063829787234039</v>
      </c>
      <c r="F32" s="84">
        <v>20</v>
      </c>
      <c r="G32" s="86">
        <v>0.42553191489361702</v>
      </c>
      <c r="H32" s="85">
        <v>3.0416666666666665</v>
      </c>
      <c r="I32" s="54"/>
    </row>
    <row r="33" spans="1:9" x14ac:dyDescent="0.25">
      <c r="A33" s="151"/>
      <c r="B33" s="83" t="s">
        <v>94</v>
      </c>
      <c r="C33" s="84">
        <v>45</v>
      </c>
      <c r="D33" s="84">
        <v>32</v>
      </c>
      <c r="E33" s="86">
        <v>0.71111111111111114</v>
      </c>
      <c r="F33" s="84">
        <v>23</v>
      </c>
      <c r="G33" s="86">
        <v>0.51111111111111107</v>
      </c>
      <c r="H33" s="85">
        <v>2.3125</v>
      </c>
      <c r="I33" s="54"/>
    </row>
    <row r="34" spans="1:9" x14ac:dyDescent="0.25">
      <c r="A34" s="151"/>
      <c r="B34" s="83" t="s">
        <v>95</v>
      </c>
      <c r="C34" s="84">
        <v>33</v>
      </c>
      <c r="D34" s="84">
        <v>27</v>
      </c>
      <c r="E34" s="86">
        <v>0.81818181818181823</v>
      </c>
      <c r="F34" s="84">
        <v>26</v>
      </c>
      <c r="G34" s="86">
        <v>0.78787878787878785</v>
      </c>
      <c r="H34" s="85">
        <v>3.0370370370370372</v>
      </c>
      <c r="I34" s="54"/>
    </row>
    <row r="35" spans="1:9" x14ac:dyDescent="0.25">
      <c r="A35" s="152"/>
      <c r="B35" s="91" t="s">
        <v>27</v>
      </c>
      <c r="C35" s="103">
        <f>IFERROR(SUM(C30:C34), "--")</f>
        <v>178</v>
      </c>
      <c r="D35" s="103">
        <f>IFERROR(SUM(D30:D34), "--")</f>
        <v>120</v>
      </c>
      <c r="E35" s="105">
        <f>IFERROR(D35/C35, "--" )</f>
        <v>0.6741573033707865</v>
      </c>
      <c r="F35" s="103">
        <f>IFERROR(SUM(F30:F34), "--")</f>
        <v>101</v>
      </c>
      <c r="G35" s="105">
        <f>IFERROR(F35/C35, "--" )</f>
        <v>0.56741573033707871</v>
      </c>
      <c r="H35" s="104" t="s">
        <v>29</v>
      </c>
      <c r="I35" s="54"/>
    </row>
    <row r="36" spans="1:9" ht="15" customHeight="1" x14ac:dyDescent="0.25">
      <c r="A36" s="156" t="s">
        <v>108</v>
      </c>
      <c r="B36" s="7" t="s">
        <v>91</v>
      </c>
      <c r="C36" s="4" t="s">
        <v>29</v>
      </c>
      <c r="D36" s="4" t="s">
        <v>29</v>
      </c>
      <c r="E36" s="5" t="s">
        <v>29</v>
      </c>
      <c r="F36" s="4" t="s">
        <v>29</v>
      </c>
      <c r="G36" s="5" t="s">
        <v>29</v>
      </c>
      <c r="H36" s="6" t="s">
        <v>29</v>
      </c>
    </row>
    <row r="37" spans="1:9" x14ac:dyDescent="0.25">
      <c r="A37" s="157"/>
      <c r="B37" s="7" t="s">
        <v>92</v>
      </c>
      <c r="C37" s="4">
        <v>19</v>
      </c>
      <c r="D37" s="4">
        <v>13</v>
      </c>
      <c r="E37" s="5">
        <v>0.68421052631578949</v>
      </c>
      <c r="F37" s="4">
        <v>10</v>
      </c>
      <c r="G37" s="5">
        <v>0.52631578947368418</v>
      </c>
      <c r="H37" s="6">
        <v>2.638461538461538</v>
      </c>
      <c r="I37" s="54"/>
    </row>
    <row r="38" spans="1:9" x14ac:dyDescent="0.25">
      <c r="A38" s="157"/>
      <c r="B38" s="7" t="s">
        <v>93</v>
      </c>
      <c r="C38" s="4">
        <v>21</v>
      </c>
      <c r="D38" s="4">
        <v>17</v>
      </c>
      <c r="E38" s="5">
        <v>0.80952380952380953</v>
      </c>
      <c r="F38" s="4">
        <v>11</v>
      </c>
      <c r="G38" s="5">
        <v>0.52380952380952384</v>
      </c>
      <c r="H38" s="6">
        <v>2.2941176470588234</v>
      </c>
      <c r="I38" s="54"/>
    </row>
    <row r="39" spans="1:9" x14ac:dyDescent="0.25">
      <c r="A39" s="157"/>
      <c r="B39" s="7" t="s">
        <v>94</v>
      </c>
      <c r="C39" s="4">
        <v>23</v>
      </c>
      <c r="D39" s="4">
        <v>21</v>
      </c>
      <c r="E39" s="5">
        <v>0.91304347826086951</v>
      </c>
      <c r="F39" s="4">
        <v>15</v>
      </c>
      <c r="G39" s="5">
        <v>0.65217391304347827</v>
      </c>
      <c r="H39" s="6">
        <v>2.4904761904761901</v>
      </c>
      <c r="I39" s="54"/>
    </row>
    <row r="40" spans="1:9" x14ac:dyDescent="0.25">
      <c r="A40" s="157"/>
      <c r="B40" s="7" t="s">
        <v>95</v>
      </c>
      <c r="C40" s="4">
        <v>20</v>
      </c>
      <c r="D40" s="4">
        <v>17</v>
      </c>
      <c r="E40" s="5">
        <v>0.85</v>
      </c>
      <c r="F40" s="4">
        <v>13</v>
      </c>
      <c r="G40" s="5">
        <v>0.65</v>
      </c>
      <c r="H40" s="6">
        <v>2.4470588235294115</v>
      </c>
      <c r="I40" s="54"/>
    </row>
    <row r="41" spans="1:9" x14ac:dyDescent="0.25">
      <c r="A41" s="158"/>
      <c r="B41" s="50" t="s">
        <v>27</v>
      </c>
      <c r="C41" s="17">
        <f>IFERROR(SUM(C36:C40), "--")</f>
        <v>83</v>
      </c>
      <c r="D41" s="17">
        <f>IFERROR(SUM(D36:D40), "--")</f>
        <v>68</v>
      </c>
      <c r="E41" s="98">
        <f>IFERROR(D41/C41, "--" )</f>
        <v>0.81927710843373491</v>
      </c>
      <c r="F41" s="17">
        <f>IFERROR(SUM(F36:F40), "--")</f>
        <v>49</v>
      </c>
      <c r="G41" s="98">
        <f>IFERROR(F41/C41, "--" )</f>
        <v>0.59036144578313254</v>
      </c>
      <c r="H41" s="99" t="s">
        <v>29</v>
      </c>
      <c r="I41" s="54"/>
    </row>
    <row r="42" spans="1:9" ht="15" customHeight="1" x14ac:dyDescent="0.25">
      <c r="A42" s="150" t="s">
        <v>109</v>
      </c>
      <c r="B42" s="83" t="s">
        <v>91</v>
      </c>
      <c r="C42" s="109" t="s">
        <v>29</v>
      </c>
      <c r="D42" s="109" t="s">
        <v>29</v>
      </c>
      <c r="E42" s="110" t="s">
        <v>29</v>
      </c>
      <c r="F42" s="109" t="s">
        <v>29</v>
      </c>
      <c r="G42" s="110" t="s">
        <v>29</v>
      </c>
      <c r="H42" s="111" t="s">
        <v>29</v>
      </c>
    </row>
    <row r="43" spans="1:9" x14ac:dyDescent="0.25">
      <c r="A43" s="151"/>
      <c r="B43" s="83" t="s">
        <v>92</v>
      </c>
      <c r="C43" s="109" t="s">
        <v>29</v>
      </c>
      <c r="D43" s="109" t="s">
        <v>29</v>
      </c>
      <c r="E43" s="110" t="s">
        <v>29</v>
      </c>
      <c r="F43" s="109" t="s">
        <v>29</v>
      </c>
      <c r="G43" s="110" t="s">
        <v>29</v>
      </c>
      <c r="H43" s="111" t="s">
        <v>29</v>
      </c>
      <c r="I43" s="54"/>
    </row>
    <row r="44" spans="1:9" x14ac:dyDescent="0.25">
      <c r="A44" s="151"/>
      <c r="B44" s="83" t="s">
        <v>93</v>
      </c>
      <c r="C44" s="109" t="s">
        <v>29</v>
      </c>
      <c r="D44" s="109" t="s">
        <v>29</v>
      </c>
      <c r="E44" s="110" t="s">
        <v>29</v>
      </c>
      <c r="F44" s="109" t="s">
        <v>29</v>
      </c>
      <c r="G44" s="110" t="s">
        <v>29</v>
      </c>
      <c r="H44" s="111" t="s">
        <v>29</v>
      </c>
      <c r="I44" s="54"/>
    </row>
    <row r="45" spans="1:9" x14ac:dyDescent="0.25">
      <c r="A45" s="151"/>
      <c r="B45" s="83" t="s">
        <v>94</v>
      </c>
      <c r="C45" s="84">
        <v>15</v>
      </c>
      <c r="D45" s="84">
        <v>14</v>
      </c>
      <c r="E45" s="86">
        <v>0.93333333333333335</v>
      </c>
      <c r="F45" s="84">
        <v>11</v>
      </c>
      <c r="G45" s="86">
        <v>0.73333333333333328</v>
      </c>
      <c r="H45" s="85">
        <v>2.7142857142857144</v>
      </c>
      <c r="I45" s="54"/>
    </row>
    <row r="46" spans="1:9" x14ac:dyDescent="0.25">
      <c r="A46" s="151"/>
      <c r="B46" s="83" t="s">
        <v>95</v>
      </c>
      <c r="C46" s="84">
        <v>15</v>
      </c>
      <c r="D46" s="84">
        <v>10</v>
      </c>
      <c r="E46" s="86">
        <v>0.66666666666666663</v>
      </c>
      <c r="F46" s="84">
        <v>9</v>
      </c>
      <c r="G46" s="86">
        <v>0.6</v>
      </c>
      <c r="H46" s="85">
        <v>3.1</v>
      </c>
      <c r="I46" s="54"/>
    </row>
    <row r="47" spans="1:9" x14ac:dyDescent="0.25">
      <c r="A47" s="152"/>
      <c r="B47" s="91" t="s">
        <v>27</v>
      </c>
      <c r="C47" s="103">
        <f>IFERROR(SUM(C42:C46), "--")</f>
        <v>30</v>
      </c>
      <c r="D47" s="103">
        <f>IFERROR(SUM(D42:D46), "--")</f>
        <v>24</v>
      </c>
      <c r="E47" s="105">
        <f>IFERROR(D47/C47, "--" )</f>
        <v>0.8</v>
      </c>
      <c r="F47" s="103">
        <f>IFERROR(SUM(F42:F46), "--")</f>
        <v>20</v>
      </c>
      <c r="G47" s="105">
        <f>IFERROR(F47/C47, "--" )</f>
        <v>0.66666666666666663</v>
      </c>
      <c r="H47" s="104" t="s">
        <v>29</v>
      </c>
      <c r="I47" s="54"/>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6" customWidth="1"/>
    <col min="2" max="4" width="12.7109375" style="37" customWidth="1"/>
    <col min="5" max="5" width="12.7109375" style="38" customWidth="1"/>
    <col min="6" max="6" width="12.7109375" style="37" customWidth="1"/>
    <col min="7" max="7" width="12.7109375" style="38" customWidth="1"/>
    <col min="8" max="8" width="12.7109375" style="39" customWidth="1"/>
    <col min="9" max="22" width="14.7109375" customWidth="1"/>
  </cols>
  <sheetData>
    <row r="1" spans="1:8" ht="30" customHeight="1" x14ac:dyDescent="0.25">
      <c r="A1" s="159" t="s">
        <v>101</v>
      </c>
      <c r="B1" s="160"/>
      <c r="C1" s="160"/>
      <c r="D1" s="160"/>
      <c r="E1" s="160"/>
      <c r="F1" s="160"/>
      <c r="G1" s="160"/>
      <c r="H1" s="160"/>
    </row>
    <row r="2" spans="1:8" ht="30" x14ac:dyDescent="0.25">
      <c r="A2" s="25" t="s">
        <v>43</v>
      </c>
      <c r="B2" s="2" t="s">
        <v>1</v>
      </c>
      <c r="C2" s="61" t="s">
        <v>46</v>
      </c>
      <c r="D2" s="61" t="s">
        <v>47</v>
      </c>
      <c r="E2" s="61" t="s">
        <v>44</v>
      </c>
      <c r="F2" s="61" t="s">
        <v>48</v>
      </c>
      <c r="G2" s="61" t="s">
        <v>0</v>
      </c>
      <c r="H2" s="61" t="s">
        <v>45</v>
      </c>
    </row>
    <row r="3" spans="1:8" x14ac:dyDescent="0.25">
      <c r="A3" s="165" t="s">
        <v>42</v>
      </c>
      <c r="B3" s="7" t="s">
        <v>91</v>
      </c>
      <c r="C3" s="27" t="s">
        <v>29</v>
      </c>
      <c r="D3" s="27" t="s">
        <v>29</v>
      </c>
      <c r="E3" s="28" t="s">
        <v>29</v>
      </c>
      <c r="F3" s="27" t="s">
        <v>29</v>
      </c>
      <c r="G3" s="28" t="s">
        <v>29</v>
      </c>
      <c r="H3" s="29" t="s">
        <v>29</v>
      </c>
    </row>
    <row r="4" spans="1:8" x14ac:dyDescent="0.25">
      <c r="A4" s="166"/>
      <c r="B4" s="7" t="s">
        <v>92</v>
      </c>
      <c r="C4" s="27" t="s">
        <v>29</v>
      </c>
      <c r="D4" s="27" t="s">
        <v>29</v>
      </c>
      <c r="E4" s="28" t="s">
        <v>29</v>
      </c>
      <c r="F4" s="27" t="s">
        <v>29</v>
      </c>
      <c r="G4" s="28" t="s">
        <v>29</v>
      </c>
      <c r="H4" s="29" t="s">
        <v>29</v>
      </c>
    </row>
    <row r="5" spans="1:8" x14ac:dyDescent="0.25">
      <c r="A5" s="166"/>
      <c r="B5" s="7" t="s">
        <v>93</v>
      </c>
      <c r="C5" s="27" t="s">
        <v>29</v>
      </c>
      <c r="D5" s="27" t="s">
        <v>29</v>
      </c>
      <c r="E5" s="28" t="s">
        <v>29</v>
      </c>
      <c r="F5" s="27" t="s">
        <v>29</v>
      </c>
      <c r="G5" s="28" t="s">
        <v>29</v>
      </c>
      <c r="H5" s="29" t="s">
        <v>29</v>
      </c>
    </row>
    <row r="6" spans="1:8" x14ac:dyDescent="0.25">
      <c r="A6" s="166"/>
      <c r="B6" s="7" t="s">
        <v>94</v>
      </c>
      <c r="C6" s="27" t="s">
        <v>29</v>
      </c>
      <c r="D6" s="27" t="s">
        <v>29</v>
      </c>
      <c r="E6" s="28" t="s">
        <v>29</v>
      </c>
      <c r="F6" s="27" t="s">
        <v>29</v>
      </c>
      <c r="G6" s="28" t="s">
        <v>29</v>
      </c>
      <c r="H6" s="29" t="s">
        <v>29</v>
      </c>
    </row>
    <row r="7" spans="1:8" x14ac:dyDescent="0.25">
      <c r="A7" s="166"/>
      <c r="B7" s="7" t="s">
        <v>95</v>
      </c>
      <c r="C7" s="27" t="s">
        <v>29</v>
      </c>
      <c r="D7" s="27" t="s">
        <v>29</v>
      </c>
      <c r="E7" s="28" t="s">
        <v>29</v>
      </c>
      <c r="F7" s="27" t="s">
        <v>29</v>
      </c>
      <c r="G7" s="28" t="s">
        <v>29</v>
      </c>
      <c r="H7" s="29" t="s">
        <v>29</v>
      </c>
    </row>
    <row r="8" spans="1:8" s="68" customFormat="1" x14ac:dyDescent="0.25">
      <c r="A8" s="167"/>
      <c r="B8" s="50" t="s">
        <v>27</v>
      </c>
      <c r="C8" s="89">
        <f>IFERROR(SUM(C3:C7), "--")</f>
        <v>0</v>
      </c>
      <c r="D8" s="89">
        <f>IFERROR(SUM(D3:D7), "--")</f>
        <v>0</v>
      </c>
      <c r="E8" s="94" t="str">
        <f>IFERROR(D8/C8, "--")</f>
        <v>--</v>
      </c>
      <c r="F8" s="89">
        <f>IFERROR(SUM(F3:F7), "--")</f>
        <v>0</v>
      </c>
      <c r="G8" s="94" t="str">
        <f>IFERROR(F8/C8, "--")</f>
        <v>--</v>
      </c>
      <c r="H8" s="90" t="s">
        <v>29</v>
      </c>
    </row>
    <row r="9" spans="1:8" x14ac:dyDescent="0.25">
      <c r="A9" s="162" t="s">
        <v>50</v>
      </c>
      <c r="B9" s="83" t="s">
        <v>91</v>
      </c>
      <c r="C9" s="35">
        <v>30</v>
      </c>
      <c r="D9" s="35">
        <v>19</v>
      </c>
      <c r="E9" s="88">
        <v>0.6333333333333333</v>
      </c>
      <c r="F9" s="35">
        <v>17</v>
      </c>
      <c r="G9" s="88">
        <v>0.56666666666666665</v>
      </c>
      <c r="H9" s="87">
        <v>3.263157894736842</v>
      </c>
    </row>
    <row r="10" spans="1:8" x14ac:dyDescent="0.25">
      <c r="A10" s="163"/>
      <c r="B10" s="83" t="s">
        <v>92</v>
      </c>
      <c r="C10" s="35">
        <v>57</v>
      </c>
      <c r="D10" s="35">
        <v>54</v>
      </c>
      <c r="E10" s="88">
        <v>0.94736842105263153</v>
      </c>
      <c r="F10" s="35">
        <v>52</v>
      </c>
      <c r="G10" s="88">
        <v>0.91228070175438591</v>
      </c>
      <c r="H10" s="87">
        <v>3.4444444444444446</v>
      </c>
    </row>
    <row r="11" spans="1:8" x14ac:dyDescent="0.25">
      <c r="A11" s="163"/>
      <c r="B11" s="83" t="s">
        <v>93</v>
      </c>
      <c r="C11" s="35">
        <v>135</v>
      </c>
      <c r="D11" s="35">
        <v>102</v>
      </c>
      <c r="E11" s="88">
        <v>0.75555555555555554</v>
      </c>
      <c r="F11" s="35">
        <v>89</v>
      </c>
      <c r="G11" s="88">
        <v>0.65925925925925921</v>
      </c>
      <c r="H11" s="87">
        <v>3.1862745098039214</v>
      </c>
    </row>
    <row r="12" spans="1:8" x14ac:dyDescent="0.25">
      <c r="A12" s="163"/>
      <c r="B12" s="83" t="s">
        <v>94</v>
      </c>
      <c r="C12" s="35">
        <v>123</v>
      </c>
      <c r="D12" s="35">
        <v>98</v>
      </c>
      <c r="E12" s="88">
        <v>0.7967479674796748</v>
      </c>
      <c r="F12" s="35">
        <v>79</v>
      </c>
      <c r="G12" s="88">
        <v>0.64227642276422769</v>
      </c>
      <c r="H12" s="87">
        <v>2.9081632653061225</v>
      </c>
    </row>
    <row r="13" spans="1:8" x14ac:dyDescent="0.25">
      <c r="A13" s="163"/>
      <c r="B13" s="83" t="s">
        <v>95</v>
      </c>
      <c r="C13" s="35">
        <v>155</v>
      </c>
      <c r="D13" s="35">
        <v>121</v>
      </c>
      <c r="E13" s="88">
        <v>0.78064516129032258</v>
      </c>
      <c r="F13" s="35">
        <v>96</v>
      </c>
      <c r="G13" s="88">
        <v>0.61935483870967745</v>
      </c>
      <c r="H13" s="87">
        <v>2.7603305785123968</v>
      </c>
    </row>
    <row r="14" spans="1:8" s="68" customFormat="1" x14ac:dyDescent="0.25">
      <c r="A14" s="164"/>
      <c r="B14" s="91" t="s">
        <v>27</v>
      </c>
      <c r="C14" s="95">
        <f>IFERROR(SUM(C9:C13), "--")</f>
        <v>500</v>
      </c>
      <c r="D14" s="95">
        <f>IFERROR(SUM(D9:D13), "--")</f>
        <v>394</v>
      </c>
      <c r="E14" s="96">
        <f>IFERROR(D14/C14, "--")</f>
        <v>0.78800000000000003</v>
      </c>
      <c r="F14" s="95">
        <f>IFERROR(SUM(F9:F13), "--")</f>
        <v>333</v>
      </c>
      <c r="G14" s="96">
        <f>IFERROR(F14/C14, "--")</f>
        <v>0.66600000000000004</v>
      </c>
      <c r="H14" s="92" t="s">
        <v>29</v>
      </c>
    </row>
    <row r="15" spans="1:8" ht="15" customHeight="1" x14ac:dyDescent="0.25">
      <c r="A15" s="161" t="s">
        <v>49</v>
      </c>
      <c r="B15" s="7" t="s">
        <v>91</v>
      </c>
      <c r="C15" s="27">
        <v>52</v>
      </c>
      <c r="D15" s="27">
        <v>42</v>
      </c>
      <c r="E15" s="28">
        <v>0.80769230769230771</v>
      </c>
      <c r="F15" s="27">
        <v>32</v>
      </c>
      <c r="G15" s="28">
        <v>0.61538461538461542</v>
      </c>
      <c r="H15" s="29">
        <v>2.9333333333333331</v>
      </c>
    </row>
    <row r="16" spans="1:8" x14ac:dyDescent="0.25">
      <c r="A16" s="161"/>
      <c r="B16" s="7" t="s">
        <v>92</v>
      </c>
      <c r="C16" s="27">
        <v>94</v>
      </c>
      <c r="D16" s="27">
        <v>73</v>
      </c>
      <c r="E16" s="28">
        <v>0.77659574468085102</v>
      </c>
      <c r="F16" s="27">
        <v>58</v>
      </c>
      <c r="G16" s="28">
        <v>0.61702127659574468</v>
      </c>
      <c r="H16" s="29">
        <v>2.7576923076923081</v>
      </c>
    </row>
    <row r="17" spans="1:8" x14ac:dyDescent="0.25">
      <c r="A17" s="161"/>
      <c r="B17" s="7" t="s">
        <v>93</v>
      </c>
      <c r="C17" s="27">
        <v>85</v>
      </c>
      <c r="D17" s="27">
        <v>71</v>
      </c>
      <c r="E17" s="28">
        <v>0.83529411764705885</v>
      </c>
      <c r="F17" s="27">
        <v>59</v>
      </c>
      <c r="G17" s="28">
        <v>0.69411764705882351</v>
      </c>
      <c r="H17" s="29">
        <v>3.0140845070422535</v>
      </c>
    </row>
    <row r="18" spans="1:8" x14ac:dyDescent="0.25">
      <c r="A18" s="161"/>
      <c r="B18" s="7" t="s">
        <v>94</v>
      </c>
      <c r="C18" s="27">
        <v>102</v>
      </c>
      <c r="D18" s="27">
        <v>85</v>
      </c>
      <c r="E18" s="28">
        <v>0.83333333333333337</v>
      </c>
      <c r="F18" s="27">
        <v>66</v>
      </c>
      <c r="G18" s="28">
        <v>0.6470588235294118</v>
      </c>
      <c r="H18" s="29">
        <v>2.7588235294117647</v>
      </c>
    </row>
    <row r="19" spans="1:8" x14ac:dyDescent="0.25">
      <c r="A19" s="161"/>
      <c r="B19" s="7" t="s">
        <v>95</v>
      </c>
      <c r="C19" s="27">
        <v>98</v>
      </c>
      <c r="D19" s="27">
        <v>77</v>
      </c>
      <c r="E19" s="28">
        <v>0.7857142857142857</v>
      </c>
      <c r="F19" s="27">
        <v>67</v>
      </c>
      <c r="G19" s="28">
        <v>0.68367346938775508</v>
      </c>
      <c r="H19" s="29">
        <v>3.0493506493506497</v>
      </c>
    </row>
    <row r="20" spans="1:8" s="68" customFormat="1" x14ac:dyDescent="0.25">
      <c r="A20" s="161"/>
      <c r="B20" s="50" t="s">
        <v>27</v>
      </c>
      <c r="C20" s="89">
        <f>IFERROR(SUM(C15:C19), "--")</f>
        <v>431</v>
      </c>
      <c r="D20" s="89">
        <f>IFERROR(SUM(D15:D19), "--")</f>
        <v>348</v>
      </c>
      <c r="E20" s="65">
        <f>IFERROR(D20/C20, "--")</f>
        <v>0.80742459396751742</v>
      </c>
      <c r="F20" s="89">
        <f>IFERROR(SUM(F15:F19), "--")</f>
        <v>282</v>
      </c>
      <c r="G20" s="65">
        <f>IFERROR(F20/C20, "--")</f>
        <v>0.654292343387471</v>
      </c>
      <c r="H20" s="93"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6" customWidth="1"/>
    <col min="2" max="4" width="14.7109375" style="37" customWidth="1"/>
    <col min="5" max="5" width="14.7109375" style="38" customWidth="1"/>
    <col min="6" max="6" width="14.7109375" style="37" customWidth="1"/>
    <col min="7" max="7" width="14.7109375" style="38" customWidth="1"/>
    <col min="8" max="8" width="14.7109375" style="39" customWidth="1"/>
    <col min="9" max="20" width="14.7109375" customWidth="1"/>
  </cols>
  <sheetData>
    <row r="1" spans="1:20" s="3" customFormat="1" ht="30" customHeight="1" x14ac:dyDescent="0.25">
      <c r="A1" s="182"/>
      <c r="B1" s="182"/>
      <c r="C1" s="182" t="s">
        <v>102</v>
      </c>
      <c r="D1" s="182"/>
      <c r="E1" s="182"/>
      <c r="F1" s="182"/>
      <c r="G1" s="182"/>
      <c r="H1" s="182"/>
      <c r="I1" s="159" t="s">
        <v>102</v>
      </c>
      <c r="J1" s="159"/>
      <c r="K1" s="159"/>
      <c r="L1" s="159"/>
      <c r="M1" s="159"/>
      <c r="N1" s="159"/>
      <c r="O1" s="159" t="s">
        <v>102</v>
      </c>
      <c r="P1" s="159"/>
      <c r="Q1" s="159"/>
      <c r="R1" s="159"/>
      <c r="S1" s="159"/>
      <c r="T1" s="159"/>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1" t="s">
        <v>46</v>
      </c>
      <c r="D3" s="61" t="s">
        <v>47</v>
      </c>
      <c r="E3" s="61" t="s">
        <v>44</v>
      </c>
      <c r="F3" s="61" t="s">
        <v>48</v>
      </c>
      <c r="G3" s="61" t="s">
        <v>0</v>
      </c>
      <c r="H3" s="61" t="s">
        <v>45</v>
      </c>
      <c r="I3" s="61" t="s">
        <v>46</v>
      </c>
      <c r="J3" s="61" t="s">
        <v>47</v>
      </c>
      <c r="K3" s="61" t="s">
        <v>44</v>
      </c>
      <c r="L3" s="61" t="s">
        <v>48</v>
      </c>
      <c r="M3" s="61" t="s">
        <v>0</v>
      </c>
      <c r="N3" s="61" t="s">
        <v>45</v>
      </c>
      <c r="O3" s="61" t="s">
        <v>46</v>
      </c>
      <c r="P3" s="61" t="s">
        <v>47</v>
      </c>
      <c r="Q3" s="61" t="s">
        <v>44</v>
      </c>
      <c r="R3" s="61" t="s">
        <v>48</v>
      </c>
      <c r="S3" s="61" t="s">
        <v>0</v>
      </c>
      <c r="T3" s="61" t="s">
        <v>45</v>
      </c>
    </row>
    <row r="4" spans="1:20" ht="15" customHeight="1" x14ac:dyDescent="0.25">
      <c r="A4" s="168" t="s">
        <v>36</v>
      </c>
      <c r="B4" s="7" t="s">
        <v>91</v>
      </c>
      <c r="C4" s="115" t="s">
        <v>29</v>
      </c>
      <c r="D4" s="116" t="s">
        <v>29</v>
      </c>
      <c r="E4" s="28" t="s">
        <v>29</v>
      </c>
      <c r="F4" s="116" t="s">
        <v>29</v>
      </c>
      <c r="G4" s="28" t="s">
        <v>29</v>
      </c>
      <c r="H4" s="117" t="s">
        <v>29</v>
      </c>
      <c r="I4" s="75">
        <v>1</v>
      </c>
      <c r="J4" s="30">
        <v>1</v>
      </c>
      <c r="K4" s="26">
        <v>1</v>
      </c>
      <c r="L4" s="30">
        <v>0</v>
      </c>
      <c r="M4" s="26">
        <v>0</v>
      </c>
      <c r="N4" s="31">
        <v>1</v>
      </c>
      <c r="O4" s="115" t="s">
        <v>29</v>
      </c>
      <c r="P4" s="116" t="s">
        <v>29</v>
      </c>
      <c r="Q4" s="28" t="s">
        <v>29</v>
      </c>
      <c r="R4" s="116" t="s">
        <v>29</v>
      </c>
      <c r="S4" s="28" t="s">
        <v>29</v>
      </c>
      <c r="T4" s="117" t="s">
        <v>29</v>
      </c>
    </row>
    <row r="5" spans="1:20" x14ac:dyDescent="0.25">
      <c r="A5" s="169"/>
      <c r="B5" s="7" t="s">
        <v>92</v>
      </c>
      <c r="C5" s="115" t="s">
        <v>29</v>
      </c>
      <c r="D5" s="116" t="s">
        <v>29</v>
      </c>
      <c r="E5" s="28" t="s">
        <v>29</v>
      </c>
      <c r="F5" s="116" t="s">
        <v>29</v>
      </c>
      <c r="G5" s="28" t="s">
        <v>29</v>
      </c>
      <c r="H5" s="117" t="s">
        <v>29</v>
      </c>
      <c r="I5" s="115" t="s">
        <v>29</v>
      </c>
      <c r="J5" s="116" t="s">
        <v>29</v>
      </c>
      <c r="K5" s="28" t="s">
        <v>29</v>
      </c>
      <c r="L5" s="116" t="s">
        <v>29</v>
      </c>
      <c r="M5" s="28" t="s">
        <v>29</v>
      </c>
      <c r="N5" s="117" t="s">
        <v>29</v>
      </c>
      <c r="O5" s="75">
        <v>6</v>
      </c>
      <c r="P5" s="30">
        <v>4</v>
      </c>
      <c r="Q5" s="26">
        <v>0.66666666666666663</v>
      </c>
      <c r="R5" s="30">
        <v>3</v>
      </c>
      <c r="S5" s="26">
        <v>0.5</v>
      </c>
      <c r="T5" s="31">
        <v>2.4333333333333331</v>
      </c>
    </row>
    <row r="6" spans="1:20" x14ac:dyDescent="0.25">
      <c r="A6" s="169"/>
      <c r="B6" s="7" t="s">
        <v>93</v>
      </c>
      <c r="C6" s="115" t="s">
        <v>29</v>
      </c>
      <c r="D6" s="116" t="s">
        <v>29</v>
      </c>
      <c r="E6" s="28" t="s">
        <v>29</v>
      </c>
      <c r="F6" s="116" t="s">
        <v>29</v>
      </c>
      <c r="G6" s="28" t="s">
        <v>29</v>
      </c>
      <c r="H6" s="117" t="s">
        <v>29</v>
      </c>
      <c r="I6" s="75">
        <v>7</v>
      </c>
      <c r="J6" s="30">
        <v>4</v>
      </c>
      <c r="K6" s="26">
        <v>0.5714285714285714</v>
      </c>
      <c r="L6" s="30">
        <v>1</v>
      </c>
      <c r="M6" s="26">
        <v>0.14285714285714285</v>
      </c>
      <c r="N6" s="31">
        <v>1</v>
      </c>
      <c r="O6" s="75">
        <v>8</v>
      </c>
      <c r="P6" s="30">
        <v>8</v>
      </c>
      <c r="Q6" s="26">
        <v>1</v>
      </c>
      <c r="R6" s="30">
        <v>5</v>
      </c>
      <c r="S6" s="26">
        <v>0.625</v>
      </c>
      <c r="T6" s="31">
        <v>2.4249999999999998</v>
      </c>
    </row>
    <row r="7" spans="1:20" x14ac:dyDescent="0.25">
      <c r="A7" s="169"/>
      <c r="B7" s="7" t="s">
        <v>94</v>
      </c>
      <c r="C7" s="115" t="s">
        <v>29</v>
      </c>
      <c r="D7" s="116" t="s">
        <v>29</v>
      </c>
      <c r="E7" s="28" t="s">
        <v>29</v>
      </c>
      <c r="F7" s="116" t="s">
        <v>29</v>
      </c>
      <c r="G7" s="28" t="s">
        <v>29</v>
      </c>
      <c r="H7" s="117" t="s">
        <v>29</v>
      </c>
      <c r="I7" s="75">
        <v>3</v>
      </c>
      <c r="J7" s="30">
        <v>2</v>
      </c>
      <c r="K7" s="26">
        <v>0.66666666666666663</v>
      </c>
      <c r="L7" s="30">
        <v>2</v>
      </c>
      <c r="M7" s="26">
        <v>0.66666666666666663</v>
      </c>
      <c r="N7" s="31">
        <v>3</v>
      </c>
      <c r="O7" s="75">
        <v>1</v>
      </c>
      <c r="P7" s="30">
        <v>1</v>
      </c>
      <c r="Q7" s="26">
        <v>1</v>
      </c>
      <c r="R7" s="30">
        <v>1</v>
      </c>
      <c r="S7" s="26">
        <v>1</v>
      </c>
      <c r="T7" s="31">
        <v>4</v>
      </c>
    </row>
    <row r="8" spans="1:20" x14ac:dyDescent="0.25">
      <c r="A8" s="169"/>
      <c r="B8" s="7" t="s">
        <v>95</v>
      </c>
      <c r="C8" s="115" t="s">
        <v>29</v>
      </c>
      <c r="D8" s="116" t="s">
        <v>29</v>
      </c>
      <c r="E8" s="28" t="s">
        <v>29</v>
      </c>
      <c r="F8" s="116" t="s">
        <v>29</v>
      </c>
      <c r="G8" s="28" t="s">
        <v>29</v>
      </c>
      <c r="H8" s="117" t="s">
        <v>29</v>
      </c>
      <c r="I8" s="75">
        <v>7</v>
      </c>
      <c r="J8" s="30">
        <v>4</v>
      </c>
      <c r="K8" s="26">
        <v>0.5714285714285714</v>
      </c>
      <c r="L8" s="30">
        <v>4</v>
      </c>
      <c r="M8" s="26">
        <v>0.5714285714285714</v>
      </c>
      <c r="N8" s="31">
        <v>3.5</v>
      </c>
      <c r="O8" s="75">
        <v>2</v>
      </c>
      <c r="P8" s="30">
        <v>2</v>
      </c>
      <c r="Q8" s="26">
        <v>1</v>
      </c>
      <c r="R8" s="30">
        <v>2</v>
      </c>
      <c r="S8" s="26">
        <v>1</v>
      </c>
      <c r="T8" s="31">
        <v>2.5</v>
      </c>
    </row>
    <row r="9" spans="1:20" s="68" customFormat="1" x14ac:dyDescent="0.25">
      <c r="A9" s="170"/>
      <c r="B9" s="50" t="s">
        <v>27</v>
      </c>
      <c r="C9" s="76">
        <f>IFERROR(SUM(C4:C8), "--")</f>
        <v>0</v>
      </c>
      <c r="D9" s="64">
        <f>IFERROR(SUM(D4:D8), "--")</f>
        <v>0</v>
      </c>
      <c r="E9" s="65" t="str">
        <f>IFERROR(D9/C9, "--")</f>
        <v>--</v>
      </c>
      <c r="F9" s="64">
        <f>IFERROR(SUM(F4:F8), "--")</f>
        <v>0</v>
      </c>
      <c r="G9" s="65" t="str">
        <f>IFERROR(F9/C9, "--")</f>
        <v>--</v>
      </c>
      <c r="H9" s="66" t="s">
        <v>29</v>
      </c>
      <c r="I9" s="76">
        <f>IFERROR(SUM(I4:I8), "--")</f>
        <v>18</v>
      </c>
      <c r="J9" s="64">
        <f>IFERROR(SUM(J4:J8), "--")</f>
        <v>11</v>
      </c>
      <c r="K9" s="65">
        <f>IFERROR(J9/I9, "--")</f>
        <v>0.61111111111111116</v>
      </c>
      <c r="L9" s="64">
        <f>IFERROR(SUM(L4:L8), "--")</f>
        <v>7</v>
      </c>
      <c r="M9" s="65">
        <f>IFERROR(L9/I9, "--")</f>
        <v>0.3888888888888889</v>
      </c>
      <c r="N9" s="66" t="s">
        <v>29</v>
      </c>
      <c r="O9" s="76">
        <f>IFERROR(SUM(O4:O8), "--")</f>
        <v>17</v>
      </c>
      <c r="P9" s="64">
        <f>IFERROR(SUM(P4:P8), "--")</f>
        <v>15</v>
      </c>
      <c r="Q9" s="65">
        <f>IFERROR(P9/O9, "--")</f>
        <v>0.88235294117647056</v>
      </c>
      <c r="R9" s="64">
        <f>IFERROR(SUM(R4:R8), "--")</f>
        <v>11</v>
      </c>
      <c r="S9" s="65">
        <f>IFERROR(R9/O9, "--")</f>
        <v>0.6470588235294118</v>
      </c>
      <c r="T9" s="66" t="s">
        <v>29</v>
      </c>
    </row>
    <row r="10" spans="1:20" ht="15" customHeight="1" x14ac:dyDescent="0.25">
      <c r="A10" s="150" t="s">
        <v>37</v>
      </c>
      <c r="B10" s="32" t="s">
        <v>91</v>
      </c>
      <c r="C10" s="80" t="s">
        <v>29</v>
      </c>
      <c r="D10" s="35" t="s">
        <v>29</v>
      </c>
      <c r="E10" s="88" t="s">
        <v>29</v>
      </c>
      <c r="F10" s="35" t="s">
        <v>29</v>
      </c>
      <c r="G10" s="88" t="s">
        <v>29</v>
      </c>
      <c r="H10" s="87" t="s">
        <v>29</v>
      </c>
      <c r="I10" s="80" t="s">
        <v>29</v>
      </c>
      <c r="J10" s="35" t="s">
        <v>29</v>
      </c>
      <c r="K10" s="88" t="s">
        <v>29</v>
      </c>
      <c r="L10" s="35" t="s">
        <v>29</v>
      </c>
      <c r="M10" s="88" t="s">
        <v>29</v>
      </c>
      <c r="N10" s="87" t="s">
        <v>29</v>
      </c>
      <c r="O10" s="80" t="s">
        <v>29</v>
      </c>
      <c r="P10" s="35" t="s">
        <v>29</v>
      </c>
      <c r="Q10" s="88" t="s">
        <v>29</v>
      </c>
      <c r="R10" s="35" t="s">
        <v>29</v>
      </c>
      <c r="S10" s="88" t="s">
        <v>29</v>
      </c>
      <c r="T10" s="87" t="s">
        <v>29</v>
      </c>
    </row>
    <row r="11" spans="1:20" x14ac:dyDescent="0.25">
      <c r="A11" s="151"/>
      <c r="B11" s="32" t="s">
        <v>92</v>
      </c>
      <c r="C11" s="80" t="s">
        <v>29</v>
      </c>
      <c r="D11" s="35" t="s">
        <v>29</v>
      </c>
      <c r="E11" s="88" t="s">
        <v>29</v>
      </c>
      <c r="F11" s="35" t="s">
        <v>29</v>
      </c>
      <c r="G11" s="88" t="s">
        <v>29</v>
      </c>
      <c r="H11" s="87" t="s">
        <v>29</v>
      </c>
      <c r="I11" s="80" t="s">
        <v>29</v>
      </c>
      <c r="J11" s="35" t="s">
        <v>29</v>
      </c>
      <c r="K11" s="88" t="s">
        <v>29</v>
      </c>
      <c r="L11" s="35" t="s">
        <v>29</v>
      </c>
      <c r="M11" s="88" t="s">
        <v>29</v>
      </c>
      <c r="N11" s="87" t="s">
        <v>29</v>
      </c>
      <c r="O11" s="77">
        <v>2</v>
      </c>
      <c r="P11" s="33">
        <v>0</v>
      </c>
      <c r="Q11" s="55">
        <v>0</v>
      </c>
      <c r="R11" s="33">
        <v>0</v>
      </c>
      <c r="S11" s="55">
        <v>0</v>
      </c>
      <c r="T11" s="34" t="s">
        <v>29</v>
      </c>
    </row>
    <row r="12" spans="1:20" x14ac:dyDescent="0.25">
      <c r="A12" s="151"/>
      <c r="B12" s="32" t="s">
        <v>93</v>
      </c>
      <c r="C12" s="80" t="s">
        <v>29</v>
      </c>
      <c r="D12" s="35" t="s">
        <v>29</v>
      </c>
      <c r="E12" s="88" t="s">
        <v>29</v>
      </c>
      <c r="F12" s="35" t="s">
        <v>29</v>
      </c>
      <c r="G12" s="88" t="s">
        <v>29</v>
      </c>
      <c r="H12" s="87" t="s">
        <v>29</v>
      </c>
      <c r="I12" s="77">
        <v>2</v>
      </c>
      <c r="J12" s="33">
        <v>2</v>
      </c>
      <c r="K12" s="55">
        <v>1</v>
      </c>
      <c r="L12" s="33">
        <v>1</v>
      </c>
      <c r="M12" s="55">
        <v>0.5</v>
      </c>
      <c r="N12" s="34">
        <v>1.5</v>
      </c>
      <c r="O12" s="80" t="s">
        <v>29</v>
      </c>
      <c r="P12" s="35" t="s">
        <v>29</v>
      </c>
      <c r="Q12" s="88" t="s">
        <v>29</v>
      </c>
      <c r="R12" s="35" t="s">
        <v>29</v>
      </c>
      <c r="S12" s="88" t="s">
        <v>29</v>
      </c>
      <c r="T12" s="87" t="s">
        <v>29</v>
      </c>
    </row>
    <row r="13" spans="1:20" x14ac:dyDescent="0.25">
      <c r="A13" s="151"/>
      <c r="B13" s="32" t="s">
        <v>94</v>
      </c>
      <c r="C13" s="80" t="s">
        <v>29</v>
      </c>
      <c r="D13" s="35" t="s">
        <v>29</v>
      </c>
      <c r="E13" s="88" t="s">
        <v>29</v>
      </c>
      <c r="F13" s="35" t="s">
        <v>29</v>
      </c>
      <c r="G13" s="88" t="s">
        <v>29</v>
      </c>
      <c r="H13" s="87" t="s">
        <v>29</v>
      </c>
      <c r="I13" s="80" t="s">
        <v>29</v>
      </c>
      <c r="J13" s="35" t="s">
        <v>29</v>
      </c>
      <c r="K13" s="88" t="s">
        <v>29</v>
      </c>
      <c r="L13" s="35" t="s">
        <v>29</v>
      </c>
      <c r="M13" s="88" t="s">
        <v>29</v>
      </c>
      <c r="N13" s="87" t="s">
        <v>29</v>
      </c>
      <c r="O13" s="80" t="s">
        <v>29</v>
      </c>
      <c r="P13" s="35" t="s">
        <v>29</v>
      </c>
      <c r="Q13" s="88" t="s">
        <v>29</v>
      </c>
      <c r="R13" s="35" t="s">
        <v>29</v>
      </c>
      <c r="S13" s="88" t="s">
        <v>29</v>
      </c>
      <c r="T13" s="87" t="s">
        <v>29</v>
      </c>
    </row>
    <row r="14" spans="1:20" x14ac:dyDescent="0.25">
      <c r="A14" s="151"/>
      <c r="B14" s="32" t="s">
        <v>95</v>
      </c>
      <c r="C14" s="80" t="s">
        <v>29</v>
      </c>
      <c r="D14" s="35" t="s">
        <v>29</v>
      </c>
      <c r="E14" s="88" t="s">
        <v>29</v>
      </c>
      <c r="F14" s="35" t="s">
        <v>29</v>
      </c>
      <c r="G14" s="88" t="s">
        <v>29</v>
      </c>
      <c r="H14" s="87" t="s">
        <v>29</v>
      </c>
      <c r="I14" s="80" t="s">
        <v>29</v>
      </c>
      <c r="J14" s="35" t="s">
        <v>29</v>
      </c>
      <c r="K14" s="88" t="s">
        <v>29</v>
      </c>
      <c r="L14" s="35" t="s">
        <v>29</v>
      </c>
      <c r="M14" s="88" t="s">
        <v>29</v>
      </c>
      <c r="N14" s="87" t="s">
        <v>29</v>
      </c>
      <c r="O14" s="80" t="s">
        <v>29</v>
      </c>
      <c r="P14" s="35" t="s">
        <v>29</v>
      </c>
      <c r="Q14" s="88" t="s">
        <v>29</v>
      </c>
      <c r="R14" s="35" t="s">
        <v>29</v>
      </c>
      <c r="S14" s="88" t="s">
        <v>29</v>
      </c>
      <c r="T14" s="87" t="s">
        <v>29</v>
      </c>
    </row>
    <row r="15" spans="1:20" s="68" customFormat="1" x14ac:dyDescent="0.25">
      <c r="A15" s="152"/>
      <c r="B15" s="69" t="s">
        <v>27</v>
      </c>
      <c r="C15" s="78">
        <f>IFERROR(SUM(C10:C14), "--")</f>
        <v>0</v>
      </c>
      <c r="D15" s="70">
        <f>IFERROR(SUM(D10:D14), "--")</f>
        <v>0</v>
      </c>
      <c r="E15" s="71" t="str">
        <f>IFERROR(D15/C15, "--")</f>
        <v>--</v>
      </c>
      <c r="F15" s="70">
        <f>IFERROR(SUM(F10:F14), "--")</f>
        <v>0</v>
      </c>
      <c r="G15" s="71" t="str">
        <f>IFERROR(F15/C15, "--")</f>
        <v>--</v>
      </c>
      <c r="H15" s="72" t="s">
        <v>29</v>
      </c>
      <c r="I15" s="78">
        <f>IFERROR(SUM(I10:I14), "--")</f>
        <v>2</v>
      </c>
      <c r="J15" s="70">
        <f>IFERROR(SUM(J10:J14), "--")</f>
        <v>2</v>
      </c>
      <c r="K15" s="71">
        <f>IFERROR(J15/I15, "--")</f>
        <v>1</v>
      </c>
      <c r="L15" s="70">
        <f>IFERROR(SUM(L10:L14), "--")</f>
        <v>1</v>
      </c>
      <c r="M15" s="71">
        <f>IFERROR(L15/I15, "--")</f>
        <v>0.5</v>
      </c>
      <c r="N15" s="72" t="s">
        <v>29</v>
      </c>
      <c r="O15" s="78">
        <f>IFERROR(SUM(O10:O14), "--")</f>
        <v>2</v>
      </c>
      <c r="P15" s="70">
        <f>IFERROR(SUM(P10:P14), "--")</f>
        <v>0</v>
      </c>
      <c r="Q15" s="71">
        <f>IFERROR(P15/O15, "--")</f>
        <v>0</v>
      </c>
      <c r="R15" s="70">
        <f>IFERROR(SUM(R10:R14), "--")</f>
        <v>0</v>
      </c>
      <c r="S15" s="71">
        <f>IFERROR(R15/O15, "--")</f>
        <v>0</v>
      </c>
      <c r="T15" s="72" t="s">
        <v>29</v>
      </c>
    </row>
    <row r="16" spans="1:20" x14ac:dyDescent="0.25">
      <c r="A16" s="171" t="s">
        <v>13</v>
      </c>
      <c r="B16" s="7" t="s">
        <v>91</v>
      </c>
      <c r="C16" s="115" t="s">
        <v>29</v>
      </c>
      <c r="D16" s="116" t="s">
        <v>29</v>
      </c>
      <c r="E16" s="28" t="s">
        <v>29</v>
      </c>
      <c r="F16" s="116" t="s">
        <v>29</v>
      </c>
      <c r="G16" s="28" t="s">
        <v>29</v>
      </c>
      <c r="H16" s="117" t="s">
        <v>29</v>
      </c>
      <c r="I16" s="75">
        <v>2</v>
      </c>
      <c r="J16" s="30">
        <v>2</v>
      </c>
      <c r="K16" s="26">
        <v>1</v>
      </c>
      <c r="L16" s="30">
        <v>2</v>
      </c>
      <c r="M16" s="26">
        <v>1</v>
      </c>
      <c r="N16" s="31">
        <v>4</v>
      </c>
      <c r="O16" s="75">
        <v>4</v>
      </c>
      <c r="P16" s="30">
        <v>4</v>
      </c>
      <c r="Q16" s="26">
        <v>1</v>
      </c>
      <c r="R16" s="30">
        <v>4</v>
      </c>
      <c r="S16" s="26">
        <v>1</v>
      </c>
      <c r="T16" s="31">
        <v>2.85</v>
      </c>
    </row>
    <row r="17" spans="1:20" x14ac:dyDescent="0.25">
      <c r="A17" s="172"/>
      <c r="B17" s="7" t="s">
        <v>92</v>
      </c>
      <c r="C17" s="115" t="s">
        <v>29</v>
      </c>
      <c r="D17" s="116" t="s">
        <v>29</v>
      </c>
      <c r="E17" s="28" t="s">
        <v>29</v>
      </c>
      <c r="F17" s="116" t="s">
        <v>29</v>
      </c>
      <c r="G17" s="28" t="s">
        <v>29</v>
      </c>
      <c r="H17" s="117" t="s">
        <v>29</v>
      </c>
      <c r="I17" s="75">
        <v>7</v>
      </c>
      <c r="J17" s="30">
        <v>7</v>
      </c>
      <c r="K17" s="26">
        <v>1</v>
      </c>
      <c r="L17" s="30">
        <v>6</v>
      </c>
      <c r="M17" s="26">
        <v>0.8571428571428571</v>
      </c>
      <c r="N17" s="31">
        <v>3.1428571428571428</v>
      </c>
      <c r="O17" s="75">
        <v>4</v>
      </c>
      <c r="P17" s="30">
        <v>3</v>
      </c>
      <c r="Q17" s="26">
        <v>0.75</v>
      </c>
      <c r="R17" s="30">
        <v>3</v>
      </c>
      <c r="S17" s="26">
        <v>0.75</v>
      </c>
      <c r="T17" s="31">
        <v>3</v>
      </c>
    </row>
    <row r="18" spans="1:20" x14ac:dyDescent="0.25">
      <c r="A18" s="172"/>
      <c r="B18" s="7" t="s">
        <v>93</v>
      </c>
      <c r="C18" s="115" t="s">
        <v>29</v>
      </c>
      <c r="D18" s="116" t="s">
        <v>29</v>
      </c>
      <c r="E18" s="28" t="s">
        <v>29</v>
      </c>
      <c r="F18" s="116" t="s">
        <v>29</v>
      </c>
      <c r="G18" s="28" t="s">
        <v>29</v>
      </c>
      <c r="H18" s="117" t="s">
        <v>29</v>
      </c>
      <c r="I18" s="75">
        <v>6</v>
      </c>
      <c r="J18" s="30">
        <v>5</v>
      </c>
      <c r="K18" s="26">
        <v>0.83333333333333337</v>
      </c>
      <c r="L18" s="30">
        <v>4</v>
      </c>
      <c r="M18" s="26">
        <v>0.66666666666666663</v>
      </c>
      <c r="N18" s="31">
        <v>3.4</v>
      </c>
      <c r="O18" s="75">
        <v>3</v>
      </c>
      <c r="P18" s="30">
        <v>3</v>
      </c>
      <c r="Q18" s="26">
        <v>1</v>
      </c>
      <c r="R18" s="30">
        <v>2</v>
      </c>
      <c r="S18" s="26">
        <v>0.66666666666666663</v>
      </c>
      <c r="T18" s="31">
        <v>2.6666666666666665</v>
      </c>
    </row>
    <row r="19" spans="1:20" x14ac:dyDescent="0.25">
      <c r="A19" s="172"/>
      <c r="B19" s="7" t="s">
        <v>94</v>
      </c>
      <c r="C19" s="115" t="s">
        <v>29</v>
      </c>
      <c r="D19" s="116" t="s">
        <v>29</v>
      </c>
      <c r="E19" s="28" t="s">
        <v>29</v>
      </c>
      <c r="F19" s="116" t="s">
        <v>29</v>
      </c>
      <c r="G19" s="28" t="s">
        <v>29</v>
      </c>
      <c r="H19" s="117" t="s">
        <v>29</v>
      </c>
      <c r="I19" s="75">
        <v>8</v>
      </c>
      <c r="J19" s="30">
        <v>7</v>
      </c>
      <c r="K19" s="26">
        <v>0.875</v>
      </c>
      <c r="L19" s="30">
        <v>7</v>
      </c>
      <c r="M19" s="26">
        <v>0.875</v>
      </c>
      <c r="N19" s="31">
        <v>3.7142857142857144</v>
      </c>
      <c r="O19" s="75">
        <v>4</v>
      </c>
      <c r="P19" s="30">
        <v>4</v>
      </c>
      <c r="Q19" s="26">
        <v>1</v>
      </c>
      <c r="R19" s="30">
        <v>2</v>
      </c>
      <c r="S19" s="26">
        <v>0.5</v>
      </c>
      <c r="T19" s="31">
        <v>2.25</v>
      </c>
    </row>
    <row r="20" spans="1:20" x14ac:dyDescent="0.25">
      <c r="A20" s="172"/>
      <c r="B20" s="7" t="s">
        <v>95</v>
      </c>
      <c r="C20" s="115" t="s">
        <v>29</v>
      </c>
      <c r="D20" s="116" t="s">
        <v>29</v>
      </c>
      <c r="E20" s="28" t="s">
        <v>29</v>
      </c>
      <c r="F20" s="116" t="s">
        <v>29</v>
      </c>
      <c r="G20" s="28" t="s">
        <v>29</v>
      </c>
      <c r="H20" s="117" t="s">
        <v>29</v>
      </c>
      <c r="I20" s="75">
        <v>4</v>
      </c>
      <c r="J20" s="30">
        <v>3</v>
      </c>
      <c r="K20" s="26">
        <v>0.75</v>
      </c>
      <c r="L20" s="30">
        <v>3</v>
      </c>
      <c r="M20" s="26">
        <v>0.75</v>
      </c>
      <c r="N20" s="31">
        <v>3.6666666666666665</v>
      </c>
      <c r="O20" s="75">
        <v>10</v>
      </c>
      <c r="P20" s="30">
        <v>10</v>
      </c>
      <c r="Q20" s="26">
        <v>1</v>
      </c>
      <c r="R20" s="30">
        <v>10</v>
      </c>
      <c r="S20" s="26">
        <v>1</v>
      </c>
      <c r="T20" s="31">
        <v>3.5599999999999996</v>
      </c>
    </row>
    <row r="21" spans="1:20" s="68" customFormat="1" x14ac:dyDescent="0.25">
      <c r="A21" s="173"/>
      <c r="B21" s="50" t="s">
        <v>27</v>
      </c>
      <c r="C21" s="76">
        <f>IFERROR(SUM(C16:C20), "--")</f>
        <v>0</v>
      </c>
      <c r="D21" s="64">
        <f>IFERROR(SUM(D16:D20), "--")</f>
        <v>0</v>
      </c>
      <c r="E21" s="65" t="str">
        <f>IFERROR(D21/C21, "--")</f>
        <v>--</v>
      </c>
      <c r="F21" s="64">
        <f>IFERROR(SUM(F16:F20), "--")</f>
        <v>0</v>
      </c>
      <c r="G21" s="65" t="str">
        <f>IFERROR(F21/C21, "--")</f>
        <v>--</v>
      </c>
      <c r="H21" s="67" t="s">
        <v>29</v>
      </c>
      <c r="I21" s="76">
        <f>IFERROR(SUM(I16:I20), "--")</f>
        <v>27</v>
      </c>
      <c r="J21" s="64">
        <f>IFERROR(SUM(J16:J20), "--")</f>
        <v>24</v>
      </c>
      <c r="K21" s="65">
        <f>IFERROR(J21/I21, "--")</f>
        <v>0.88888888888888884</v>
      </c>
      <c r="L21" s="64">
        <f>IFERROR(SUM(L16:L20), "--")</f>
        <v>22</v>
      </c>
      <c r="M21" s="65">
        <f>IFERROR(L21/I21, "--")</f>
        <v>0.81481481481481477</v>
      </c>
      <c r="N21" s="67" t="s">
        <v>29</v>
      </c>
      <c r="O21" s="76">
        <f>IFERROR(SUM(O16:O20), "--")</f>
        <v>25</v>
      </c>
      <c r="P21" s="64">
        <f>IFERROR(SUM(P16:P20), "--")</f>
        <v>24</v>
      </c>
      <c r="Q21" s="65">
        <f>IFERROR(P21/O21, "--")</f>
        <v>0.96</v>
      </c>
      <c r="R21" s="64">
        <f>IFERROR(SUM(R16:R20), "--")</f>
        <v>21</v>
      </c>
      <c r="S21" s="65">
        <f>IFERROR(R21/O21, "--")</f>
        <v>0.84</v>
      </c>
      <c r="T21" s="67" t="s">
        <v>29</v>
      </c>
    </row>
    <row r="22" spans="1:20" x14ac:dyDescent="0.25">
      <c r="A22" s="144" t="s">
        <v>14</v>
      </c>
      <c r="B22" s="32" t="s">
        <v>91</v>
      </c>
      <c r="C22" s="80" t="s">
        <v>29</v>
      </c>
      <c r="D22" s="35" t="s">
        <v>29</v>
      </c>
      <c r="E22" s="88" t="s">
        <v>29</v>
      </c>
      <c r="F22" s="35" t="s">
        <v>29</v>
      </c>
      <c r="G22" s="88" t="s">
        <v>29</v>
      </c>
      <c r="H22" s="87" t="s">
        <v>29</v>
      </c>
      <c r="I22" s="77">
        <v>1</v>
      </c>
      <c r="J22" s="33">
        <v>1</v>
      </c>
      <c r="K22" s="55">
        <v>1</v>
      </c>
      <c r="L22" s="33">
        <v>1</v>
      </c>
      <c r="M22" s="55">
        <v>1</v>
      </c>
      <c r="N22" s="34">
        <v>4</v>
      </c>
      <c r="O22" s="77">
        <v>2</v>
      </c>
      <c r="P22" s="33">
        <v>2</v>
      </c>
      <c r="Q22" s="55">
        <v>1</v>
      </c>
      <c r="R22" s="33">
        <v>0</v>
      </c>
      <c r="S22" s="55">
        <v>0</v>
      </c>
      <c r="T22" s="34">
        <v>0</v>
      </c>
    </row>
    <row r="23" spans="1:20" x14ac:dyDescent="0.25">
      <c r="A23" s="145"/>
      <c r="B23" s="32" t="s">
        <v>92</v>
      </c>
      <c r="C23" s="80" t="s">
        <v>29</v>
      </c>
      <c r="D23" s="35" t="s">
        <v>29</v>
      </c>
      <c r="E23" s="88" t="s">
        <v>29</v>
      </c>
      <c r="F23" s="35" t="s">
        <v>29</v>
      </c>
      <c r="G23" s="88" t="s">
        <v>29</v>
      </c>
      <c r="H23" s="87" t="s">
        <v>29</v>
      </c>
      <c r="I23" s="77">
        <v>2</v>
      </c>
      <c r="J23" s="33">
        <v>2</v>
      </c>
      <c r="K23" s="55">
        <v>1</v>
      </c>
      <c r="L23" s="33">
        <v>2</v>
      </c>
      <c r="M23" s="55">
        <v>1</v>
      </c>
      <c r="N23" s="34">
        <v>3.5</v>
      </c>
      <c r="O23" s="77">
        <v>3</v>
      </c>
      <c r="P23" s="33">
        <v>1</v>
      </c>
      <c r="Q23" s="55">
        <v>0.33333333333333331</v>
      </c>
      <c r="R23" s="33">
        <v>0</v>
      </c>
      <c r="S23" s="55">
        <v>0</v>
      </c>
      <c r="T23" s="34">
        <v>0</v>
      </c>
    </row>
    <row r="24" spans="1:20" x14ac:dyDescent="0.25">
      <c r="A24" s="145"/>
      <c r="B24" s="32" t="s">
        <v>93</v>
      </c>
      <c r="C24" s="80" t="s">
        <v>29</v>
      </c>
      <c r="D24" s="35" t="s">
        <v>29</v>
      </c>
      <c r="E24" s="88" t="s">
        <v>29</v>
      </c>
      <c r="F24" s="35" t="s">
        <v>29</v>
      </c>
      <c r="G24" s="88" t="s">
        <v>29</v>
      </c>
      <c r="H24" s="87" t="s">
        <v>29</v>
      </c>
      <c r="I24" s="77">
        <v>10</v>
      </c>
      <c r="J24" s="33">
        <v>8</v>
      </c>
      <c r="K24" s="55">
        <v>0.8</v>
      </c>
      <c r="L24" s="33">
        <v>4</v>
      </c>
      <c r="M24" s="55">
        <v>0.4</v>
      </c>
      <c r="N24" s="34">
        <v>2.125</v>
      </c>
      <c r="O24" s="77">
        <v>1</v>
      </c>
      <c r="P24" s="33">
        <v>1</v>
      </c>
      <c r="Q24" s="55">
        <v>1</v>
      </c>
      <c r="R24" s="33">
        <v>1</v>
      </c>
      <c r="S24" s="55">
        <v>1</v>
      </c>
      <c r="T24" s="34">
        <v>3</v>
      </c>
    </row>
    <row r="25" spans="1:20" x14ac:dyDescent="0.25">
      <c r="A25" s="145"/>
      <c r="B25" s="32" t="s">
        <v>94</v>
      </c>
      <c r="C25" s="80" t="s">
        <v>29</v>
      </c>
      <c r="D25" s="35" t="s">
        <v>29</v>
      </c>
      <c r="E25" s="88" t="s">
        <v>29</v>
      </c>
      <c r="F25" s="35" t="s">
        <v>29</v>
      </c>
      <c r="G25" s="88" t="s">
        <v>29</v>
      </c>
      <c r="H25" s="87" t="s">
        <v>29</v>
      </c>
      <c r="I25" s="77">
        <v>5</v>
      </c>
      <c r="J25" s="33">
        <v>4</v>
      </c>
      <c r="K25" s="55">
        <v>0.8</v>
      </c>
      <c r="L25" s="33">
        <v>2</v>
      </c>
      <c r="M25" s="55">
        <v>0.4</v>
      </c>
      <c r="N25" s="34">
        <v>1.5</v>
      </c>
      <c r="O25" s="77">
        <v>4</v>
      </c>
      <c r="P25" s="33">
        <v>2</v>
      </c>
      <c r="Q25" s="55">
        <v>0.5</v>
      </c>
      <c r="R25" s="33">
        <v>1</v>
      </c>
      <c r="S25" s="55">
        <v>0.25</v>
      </c>
      <c r="T25" s="34">
        <v>2</v>
      </c>
    </row>
    <row r="26" spans="1:20" x14ac:dyDescent="0.25">
      <c r="A26" s="145"/>
      <c r="B26" s="32" t="s">
        <v>95</v>
      </c>
      <c r="C26" s="80" t="s">
        <v>29</v>
      </c>
      <c r="D26" s="35" t="s">
        <v>29</v>
      </c>
      <c r="E26" s="88" t="s">
        <v>29</v>
      </c>
      <c r="F26" s="35" t="s">
        <v>29</v>
      </c>
      <c r="G26" s="88" t="s">
        <v>29</v>
      </c>
      <c r="H26" s="87" t="s">
        <v>29</v>
      </c>
      <c r="I26" s="77">
        <v>3</v>
      </c>
      <c r="J26" s="33">
        <v>3</v>
      </c>
      <c r="K26" s="55">
        <v>1</v>
      </c>
      <c r="L26" s="33">
        <v>3</v>
      </c>
      <c r="M26" s="55">
        <v>1</v>
      </c>
      <c r="N26" s="34">
        <v>3.3333333333333335</v>
      </c>
      <c r="O26" s="77">
        <v>2</v>
      </c>
      <c r="P26" s="33">
        <v>1</v>
      </c>
      <c r="Q26" s="55">
        <v>0.5</v>
      </c>
      <c r="R26" s="33">
        <v>1</v>
      </c>
      <c r="S26" s="55">
        <v>0.5</v>
      </c>
      <c r="T26" s="34">
        <v>2</v>
      </c>
    </row>
    <row r="27" spans="1:20" s="68" customFormat="1" x14ac:dyDescent="0.25">
      <c r="A27" s="146"/>
      <c r="B27" s="69" t="s">
        <v>27</v>
      </c>
      <c r="C27" s="78">
        <f>IFERROR(SUM(C22:C26), "--")</f>
        <v>0</v>
      </c>
      <c r="D27" s="70">
        <f>IFERROR(SUM(D22:D26), "--")</f>
        <v>0</v>
      </c>
      <c r="E27" s="71" t="str">
        <f>IFERROR(D27/C27, "--")</f>
        <v>--</v>
      </c>
      <c r="F27" s="70">
        <f>IFERROR(SUM(F22:F26), "--")</f>
        <v>0</v>
      </c>
      <c r="G27" s="71" t="str">
        <f>IFERROR(F27/C27, "--")</f>
        <v>--</v>
      </c>
      <c r="H27" s="72" t="s">
        <v>29</v>
      </c>
      <c r="I27" s="78">
        <f>IFERROR(SUM(I22:I26), "--")</f>
        <v>21</v>
      </c>
      <c r="J27" s="70">
        <f>IFERROR(SUM(J22:J26), "--")</f>
        <v>18</v>
      </c>
      <c r="K27" s="71">
        <f>IFERROR(J27/I27, "--")</f>
        <v>0.8571428571428571</v>
      </c>
      <c r="L27" s="70">
        <f>IFERROR(SUM(L22:L26), "--")</f>
        <v>12</v>
      </c>
      <c r="M27" s="71">
        <f>IFERROR(L27/I27, "--")</f>
        <v>0.5714285714285714</v>
      </c>
      <c r="N27" s="72" t="s">
        <v>29</v>
      </c>
      <c r="O27" s="78">
        <f>IFERROR(SUM(O22:O26), "--")</f>
        <v>12</v>
      </c>
      <c r="P27" s="70">
        <f>IFERROR(SUM(P22:P26), "--")</f>
        <v>7</v>
      </c>
      <c r="Q27" s="71">
        <f>IFERROR(P27/O27, "--")</f>
        <v>0.58333333333333337</v>
      </c>
      <c r="R27" s="70">
        <f>IFERROR(SUM(R22:R26), "--")</f>
        <v>3</v>
      </c>
      <c r="S27" s="71">
        <f>IFERROR(R27/O27, "--")</f>
        <v>0.25</v>
      </c>
      <c r="T27" s="72" t="s">
        <v>29</v>
      </c>
    </row>
    <row r="28" spans="1:20" x14ac:dyDescent="0.25">
      <c r="A28" s="171" t="s">
        <v>87</v>
      </c>
      <c r="B28" s="7" t="s">
        <v>91</v>
      </c>
      <c r="C28" s="115" t="s">
        <v>29</v>
      </c>
      <c r="D28" s="116" t="s">
        <v>29</v>
      </c>
      <c r="E28" s="28" t="s">
        <v>29</v>
      </c>
      <c r="F28" s="116" t="s">
        <v>29</v>
      </c>
      <c r="G28" s="28" t="s">
        <v>29</v>
      </c>
      <c r="H28" s="117" t="s">
        <v>29</v>
      </c>
      <c r="I28" s="75">
        <v>6</v>
      </c>
      <c r="J28" s="30">
        <v>2</v>
      </c>
      <c r="K28" s="26">
        <v>0.33333333333333331</v>
      </c>
      <c r="L28" s="30">
        <v>2</v>
      </c>
      <c r="M28" s="26">
        <v>0.33333333333333331</v>
      </c>
      <c r="N28" s="31">
        <v>2.5</v>
      </c>
      <c r="O28" s="75">
        <v>20</v>
      </c>
      <c r="P28" s="30">
        <v>14</v>
      </c>
      <c r="Q28" s="26">
        <v>0.7</v>
      </c>
      <c r="R28" s="30">
        <v>10</v>
      </c>
      <c r="S28" s="26">
        <v>0.5</v>
      </c>
      <c r="T28" s="31">
        <v>2.48</v>
      </c>
    </row>
    <row r="29" spans="1:20" x14ac:dyDescent="0.25">
      <c r="A29" s="172"/>
      <c r="B29" s="7" t="s">
        <v>92</v>
      </c>
      <c r="C29" s="115" t="s">
        <v>29</v>
      </c>
      <c r="D29" s="116" t="s">
        <v>29</v>
      </c>
      <c r="E29" s="28" t="s">
        <v>29</v>
      </c>
      <c r="F29" s="116" t="s">
        <v>29</v>
      </c>
      <c r="G29" s="28" t="s">
        <v>29</v>
      </c>
      <c r="H29" s="117" t="s">
        <v>29</v>
      </c>
      <c r="I29" s="75">
        <v>12</v>
      </c>
      <c r="J29" s="30">
        <v>10</v>
      </c>
      <c r="K29" s="26">
        <v>0.83333333333333337</v>
      </c>
      <c r="L29" s="30">
        <v>9</v>
      </c>
      <c r="M29" s="26">
        <v>0.75</v>
      </c>
      <c r="N29" s="31">
        <v>3.1</v>
      </c>
      <c r="O29" s="75">
        <v>24</v>
      </c>
      <c r="P29" s="30">
        <v>21</v>
      </c>
      <c r="Q29" s="26">
        <v>0.875</v>
      </c>
      <c r="R29" s="30">
        <v>13</v>
      </c>
      <c r="S29" s="26">
        <v>0.54166666666666663</v>
      </c>
      <c r="T29" s="31">
        <v>2.2000000000000002</v>
      </c>
    </row>
    <row r="30" spans="1:20" x14ac:dyDescent="0.25">
      <c r="A30" s="172"/>
      <c r="B30" s="7" t="s">
        <v>93</v>
      </c>
      <c r="C30" s="115" t="s">
        <v>29</v>
      </c>
      <c r="D30" s="116" t="s">
        <v>29</v>
      </c>
      <c r="E30" s="28" t="s">
        <v>29</v>
      </c>
      <c r="F30" s="116" t="s">
        <v>29</v>
      </c>
      <c r="G30" s="28" t="s">
        <v>29</v>
      </c>
      <c r="H30" s="117" t="s">
        <v>29</v>
      </c>
      <c r="I30" s="75">
        <v>38</v>
      </c>
      <c r="J30" s="30">
        <v>23</v>
      </c>
      <c r="K30" s="26">
        <v>0.60526315789473684</v>
      </c>
      <c r="L30" s="30">
        <v>22</v>
      </c>
      <c r="M30" s="26">
        <v>0.57894736842105265</v>
      </c>
      <c r="N30" s="31">
        <v>3.3043478260869565</v>
      </c>
      <c r="O30" s="75">
        <v>29</v>
      </c>
      <c r="P30" s="30">
        <v>23</v>
      </c>
      <c r="Q30" s="26">
        <v>0.7931034482758621</v>
      </c>
      <c r="R30" s="30">
        <v>19</v>
      </c>
      <c r="S30" s="26">
        <v>0.65517241379310343</v>
      </c>
      <c r="T30" s="31">
        <v>3.0782608695652169</v>
      </c>
    </row>
    <row r="31" spans="1:20" x14ac:dyDescent="0.25">
      <c r="A31" s="172"/>
      <c r="B31" s="7" t="s">
        <v>94</v>
      </c>
      <c r="C31" s="115" t="s">
        <v>29</v>
      </c>
      <c r="D31" s="116" t="s">
        <v>29</v>
      </c>
      <c r="E31" s="28" t="s">
        <v>29</v>
      </c>
      <c r="F31" s="116" t="s">
        <v>29</v>
      </c>
      <c r="G31" s="28" t="s">
        <v>29</v>
      </c>
      <c r="H31" s="117" t="s">
        <v>29</v>
      </c>
      <c r="I31" s="75">
        <v>38</v>
      </c>
      <c r="J31" s="30">
        <v>29</v>
      </c>
      <c r="K31" s="26">
        <v>0.76315789473684215</v>
      </c>
      <c r="L31" s="30">
        <v>20</v>
      </c>
      <c r="M31" s="26">
        <v>0.52631578947368418</v>
      </c>
      <c r="N31" s="31">
        <v>2.4827586206896552</v>
      </c>
      <c r="O31" s="75">
        <v>41</v>
      </c>
      <c r="P31" s="30">
        <v>41</v>
      </c>
      <c r="Q31" s="26">
        <v>1</v>
      </c>
      <c r="R31" s="30">
        <v>31</v>
      </c>
      <c r="S31" s="26">
        <v>0.75609756097560976</v>
      </c>
      <c r="T31" s="31">
        <v>2.6585365853658538</v>
      </c>
    </row>
    <row r="32" spans="1:20" x14ac:dyDescent="0.25">
      <c r="A32" s="172"/>
      <c r="B32" s="7" t="s">
        <v>95</v>
      </c>
      <c r="C32" s="115" t="s">
        <v>29</v>
      </c>
      <c r="D32" s="116" t="s">
        <v>29</v>
      </c>
      <c r="E32" s="28" t="s">
        <v>29</v>
      </c>
      <c r="F32" s="116" t="s">
        <v>29</v>
      </c>
      <c r="G32" s="28" t="s">
        <v>29</v>
      </c>
      <c r="H32" s="117" t="s">
        <v>29</v>
      </c>
      <c r="I32" s="75">
        <v>56</v>
      </c>
      <c r="J32" s="30">
        <v>46</v>
      </c>
      <c r="K32" s="26">
        <v>0.8214285714285714</v>
      </c>
      <c r="L32" s="30">
        <v>34</v>
      </c>
      <c r="M32" s="26">
        <v>0.6071428571428571</v>
      </c>
      <c r="N32" s="31">
        <v>2.5869565217391304</v>
      </c>
      <c r="O32" s="75">
        <v>30</v>
      </c>
      <c r="P32" s="30">
        <v>21</v>
      </c>
      <c r="Q32" s="26">
        <v>0.7</v>
      </c>
      <c r="R32" s="30">
        <v>13</v>
      </c>
      <c r="S32" s="26">
        <v>0.43333333333333335</v>
      </c>
      <c r="T32" s="31">
        <v>1.9523809523809523</v>
      </c>
    </row>
    <row r="33" spans="1:20" s="68" customFormat="1" x14ac:dyDescent="0.25">
      <c r="A33" s="173"/>
      <c r="B33" s="50" t="s">
        <v>27</v>
      </c>
      <c r="C33" s="76">
        <f>IFERROR(SUM(C28:C32), "--")</f>
        <v>0</v>
      </c>
      <c r="D33" s="64">
        <f>IFERROR(SUM(D28:D32), "--")</f>
        <v>0</v>
      </c>
      <c r="E33" s="65" t="str">
        <f>IFERROR(D33/C33, "--")</f>
        <v>--</v>
      </c>
      <c r="F33" s="64">
        <f>IFERROR(SUM(F28:F32), "--")</f>
        <v>0</v>
      </c>
      <c r="G33" s="65" t="str">
        <f>IFERROR(F33/C33, "--")</f>
        <v>--</v>
      </c>
      <c r="H33" s="67" t="s">
        <v>29</v>
      </c>
      <c r="I33" s="76">
        <f>IFERROR(SUM(I28:I32), "--")</f>
        <v>150</v>
      </c>
      <c r="J33" s="64">
        <f>IFERROR(SUM(J28:J32), "--")</f>
        <v>110</v>
      </c>
      <c r="K33" s="65">
        <f>IFERROR(J33/I33, "--")</f>
        <v>0.73333333333333328</v>
      </c>
      <c r="L33" s="64">
        <f>IFERROR(SUM(L28:L32), "--")</f>
        <v>87</v>
      </c>
      <c r="M33" s="65">
        <f>IFERROR(L33/I33, "--")</f>
        <v>0.57999999999999996</v>
      </c>
      <c r="N33" s="67" t="s">
        <v>29</v>
      </c>
      <c r="O33" s="76">
        <f>IFERROR(SUM(O28:O32), "--")</f>
        <v>144</v>
      </c>
      <c r="P33" s="64">
        <f>IFERROR(SUM(P28:P32), "--")</f>
        <v>120</v>
      </c>
      <c r="Q33" s="65">
        <f>IFERROR(P33/O33, "--")</f>
        <v>0.83333333333333337</v>
      </c>
      <c r="R33" s="64">
        <f>IFERROR(SUM(R28:R32), "--")</f>
        <v>86</v>
      </c>
      <c r="S33" s="65">
        <f>IFERROR(R33/O33, "--")</f>
        <v>0.59722222222222221</v>
      </c>
      <c r="T33" s="67" t="s">
        <v>29</v>
      </c>
    </row>
    <row r="34" spans="1:20" x14ac:dyDescent="0.25">
      <c r="A34" s="144" t="s">
        <v>15</v>
      </c>
      <c r="B34" s="32" t="s">
        <v>91</v>
      </c>
      <c r="C34" s="80" t="s">
        <v>29</v>
      </c>
      <c r="D34" s="35" t="s">
        <v>29</v>
      </c>
      <c r="E34" s="88" t="s">
        <v>29</v>
      </c>
      <c r="F34" s="35" t="s">
        <v>29</v>
      </c>
      <c r="G34" s="88" t="s">
        <v>29</v>
      </c>
      <c r="H34" s="87" t="s">
        <v>29</v>
      </c>
      <c r="I34" s="80" t="s">
        <v>29</v>
      </c>
      <c r="J34" s="35" t="s">
        <v>29</v>
      </c>
      <c r="K34" s="88" t="s">
        <v>29</v>
      </c>
      <c r="L34" s="35" t="s">
        <v>29</v>
      </c>
      <c r="M34" s="88" t="s">
        <v>29</v>
      </c>
      <c r="N34" s="87" t="s">
        <v>29</v>
      </c>
      <c r="O34" s="80" t="s">
        <v>29</v>
      </c>
      <c r="P34" s="35" t="s">
        <v>29</v>
      </c>
      <c r="Q34" s="88" t="s">
        <v>29</v>
      </c>
      <c r="R34" s="35" t="s">
        <v>29</v>
      </c>
      <c r="S34" s="88" t="s">
        <v>29</v>
      </c>
      <c r="T34" s="87" t="s">
        <v>29</v>
      </c>
    </row>
    <row r="35" spans="1:20" x14ac:dyDescent="0.25">
      <c r="A35" s="145"/>
      <c r="B35" s="32" t="s">
        <v>92</v>
      </c>
      <c r="C35" s="80" t="s">
        <v>29</v>
      </c>
      <c r="D35" s="35" t="s">
        <v>29</v>
      </c>
      <c r="E35" s="88" t="s">
        <v>29</v>
      </c>
      <c r="F35" s="35" t="s">
        <v>29</v>
      </c>
      <c r="G35" s="88" t="s">
        <v>29</v>
      </c>
      <c r="H35" s="87" t="s">
        <v>29</v>
      </c>
      <c r="I35" s="80" t="s">
        <v>29</v>
      </c>
      <c r="J35" s="35" t="s">
        <v>29</v>
      </c>
      <c r="K35" s="88" t="s">
        <v>29</v>
      </c>
      <c r="L35" s="35" t="s">
        <v>29</v>
      </c>
      <c r="M35" s="88" t="s">
        <v>29</v>
      </c>
      <c r="N35" s="87" t="s">
        <v>29</v>
      </c>
      <c r="O35" s="80" t="s">
        <v>29</v>
      </c>
      <c r="P35" s="35" t="s">
        <v>29</v>
      </c>
      <c r="Q35" s="88" t="s">
        <v>29</v>
      </c>
      <c r="R35" s="35" t="s">
        <v>29</v>
      </c>
      <c r="S35" s="88" t="s">
        <v>29</v>
      </c>
      <c r="T35" s="87" t="s">
        <v>29</v>
      </c>
    </row>
    <row r="36" spans="1:20" x14ac:dyDescent="0.25">
      <c r="A36" s="145"/>
      <c r="B36" s="32" t="s">
        <v>93</v>
      </c>
      <c r="C36" s="80" t="s">
        <v>29</v>
      </c>
      <c r="D36" s="35" t="s">
        <v>29</v>
      </c>
      <c r="E36" s="88" t="s">
        <v>29</v>
      </c>
      <c r="F36" s="35" t="s">
        <v>29</v>
      </c>
      <c r="G36" s="88" t="s">
        <v>29</v>
      </c>
      <c r="H36" s="87" t="s">
        <v>29</v>
      </c>
      <c r="I36" s="80" t="s">
        <v>29</v>
      </c>
      <c r="J36" s="35" t="s">
        <v>29</v>
      </c>
      <c r="K36" s="88" t="s">
        <v>29</v>
      </c>
      <c r="L36" s="35" t="s">
        <v>29</v>
      </c>
      <c r="M36" s="88" t="s">
        <v>29</v>
      </c>
      <c r="N36" s="87" t="s">
        <v>29</v>
      </c>
      <c r="O36" s="77">
        <v>1</v>
      </c>
      <c r="P36" s="33">
        <v>0</v>
      </c>
      <c r="Q36" s="55">
        <v>0</v>
      </c>
      <c r="R36" s="33">
        <v>0</v>
      </c>
      <c r="S36" s="55">
        <v>0</v>
      </c>
      <c r="T36" s="34" t="s">
        <v>29</v>
      </c>
    </row>
    <row r="37" spans="1:20" x14ac:dyDescent="0.25">
      <c r="A37" s="145"/>
      <c r="B37" s="32" t="s">
        <v>94</v>
      </c>
      <c r="C37" s="80" t="s">
        <v>29</v>
      </c>
      <c r="D37" s="35" t="s">
        <v>29</v>
      </c>
      <c r="E37" s="88" t="s">
        <v>29</v>
      </c>
      <c r="F37" s="35" t="s">
        <v>29</v>
      </c>
      <c r="G37" s="88" t="s">
        <v>29</v>
      </c>
      <c r="H37" s="87" t="s">
        <v>29</v>
      </c>
      <c r="I37" s="77">
        <v>1</v>
      </c>
      <c r="J37" s="33">
        <v>1</v>
      </c>
      <c r="K37" s="55">
        <v>1</v>
      </c>
      <c r="L37" s="33">
        <v>1</v>
      </c>
      <c r="M37" s="55">
        <v>1</v>
      </c>
      <c r="N37" s="34">
        <v>4</v>
      </c>
      <c r="O37" s="80" t="s">
        <v>29</v>
      </c>
      <c r="P37" s="35" t="s">
        <v>29</v>
      </c>
      <c r="Q37" s="88" t="s">
        <v>29</v>
      </c>
      <c r="R37" s="35" t="s">
        <v>29</v>
      </c>
      <c r="S37" s="88" t="s">
        <v>29</v>
      </c>
      <c r="T37" s="87" t="s">
        <v>29</v>
      </c>
    </row>
    <row r="38" spans="1:20" x14ac:dyDescent="0.25">
      <c r="A38" s="145"/>
      <c r="B38" s="32" t="s">
        <v>95</v>
      </c>
      <c r="C38" s="80" t="s">
        <v>29</v>
      </c>
      <c r="D38" s="35" t="s">
        <v>29</v>
      </c>
      <c r="E38" s="88" t="s">
        <v>29</v>
      </c>
      <c r="F38" s="35" t="s">
        <v>29</v>
      </c>
      <c r="G38" s="88" t="s">
        <v>29</v>
      </c>
      <c r="H38" s="87" t="s">
        <v>29</v>
      </c>
      <c r="I38" s="77">
        <v>1</v>
      </c>
      <c r="J38" s="33">
        <v>0</v>
      </c>
      <c r="K38" s="55">
        <v>0</v>
      </c>
      <c r="L38" s="33">
        <v>0</v>
      </c>
      <c r="M38" s="55">
        <v>0</v>
      </c>
      <c r="N38" s="34" t="s">
        <v>29</v>
      </c>
      <c r="O38" s="80" t="s">
        <v>29</v>
      </c>
      <c r="P38" s="35" t="s">
        <v>29</v>
      </c>
      <c r="Q38" s="88" t="s">
        <v>29</v>
      </c>
      <c r="R38" s="35" t="s">
        <v>29</v>
      </c>
      <c r="S38" s="88" t="s">
        <v>29</v>
      </c>
      <c r="T38" s="87" t="s">
        <v>29</v>
      </c>
    </row>
    <row r="39" spans="1:20" s="68" customFormat="1" x14ac:dyDescent="0.25">
      <c r="A39" s="146"/>
      <c r="B39" s="69" t="s">
        <v>27</v>
      </c>
      <c r="C39" s="78">
        <f>IFERROR(SUM(C34:C38), "--")</f>
        <v>0</v>
      </c>
      <c r="D39" s="70">
        <f>IFERROR(SUM(D34:D38), "--")</f>
        <v>0</v>
      </c>
      <c r="E39" s="71" t="str">
        <f>IFERROR(D39/C39, "--")</f>
        <v>--</v>
      </c>
      <c r="F39" s="70">
        <f>IFERROR(SUM(F34:F38), "--")</f>
        <v>0</v>
      </c>
      <c r="G39" s="71" t="str">
        <f>IFERROR(F39/C39, "--")</f>
        <v>--</v>
      </c>
      <c r="H39" s="72" t="s">
        <v>29</v>
      </c>
      <c r="I39" s="78">
        <f>IFERROR(SUM(I34:I38), "--")</f>
        <v>2</v>
      </c>
      <c r="J39" s="70">
        <f>IFERROR(SUM(J34:J38), "--")</f>
        <v>1</v>
      </c>
      <c r="K39" s="71">
        <f>IFERROR(J39/I39, "--")</f>
        <v>0.5</v>
      </c>
      <c r="L39" s="70">
        <f>IFERROR(SUM(L34:L38), "--")</f>
        <v>1</v>
      </c>
      <c r="M39" s="71">
        <f>IFERROR(L39/I39, "--")</f>
        <v>0.5</v>
      </c>
      <c r="N39" s="72" t="s">
        <v>29</v>
      </c>
      <c r="O39" s="78">
        <f>IFERROR(SUM(O34:O38), "--")</f>
        <v>1</v>
      </c>
      <c r="P39" s="70">
        <f>IFERROR(SUM(P34:P38), "--")</f>
        <v>0</v>
      </c>
      <c r="Q39" s="71">
        <f>IFERROR(P39/O39, "--")</f>
        <v>0</v>
      </c>
      <c r="R39" s="70">
        <f>IFERROR(SUM(R34:R38), "--")</f>
        <v>0</v>
      </c>
      <c r="S39" s="71">
        <f>IFERROR(R39/O39, "--")</f>
        <v>0</v>
      </c>
      <c r="T39" s="72" t="s">
        <v>29</v>
      </c>
    </row>
    <row r="40" spans="1:20" ht="15" customHeight="1" x14ac:dyDescent="0.25">
      <c r="A40" s="168" t="s">
        <v>51</v>
      </c>
      <c r="B40" s="7" t="s">
        <v>91</v>
      </c>
      <c r="C40" s="115" t="s">
        <v>29</v>
      </c>
      <c r="D40" s="116" t="s">
        <v>29</v>
      </c>
      <c r="E40" s="28" t="s">
        <v>29</v>
      </c>
      <c r="F40" s="116" t="s">
        <v>29</v>
      </c>
      <c r="G40" s="28" t="s">
        <v>29</v>
      </c>
      <c r="H40" s="117" t="s">
        <v>29</v>
      </c>
      <c r="I40" s="75">
        <v>17</v>
      </c>
      <c r="J40" s="30">
        <v>11</v>
      </c>
      <c r="K40" s="26">
        <v>0.6470588235294118</v>
      </c>
      <c r="L40" s="30">
        <v>10</v>
      </c>
      <c r="M40" s="26">
        <v>0.58823529411764708</v>
      </c>
      <c r="N40" s="31">
        <v>3.2727272727272729</v>
      </c>
      <c r="O40" s="75">
        <v>22</v>
      </c>
      <c r="P40" s="30">
        <v>20</v>
      </c>
      <c r="Q40" s="26">
        <v>0.90909090909090906</v>
      </c>
      <c r="R40" s="30">
        <v>16</v>
      </c>
      <c r="S40" s="26">
        <v>0.72727272727272729</v>
      </c>
      <c r="T40" s="31">
        <v>3.411111111111111</v>
      </c>
    </row>
    <row r="41" spans="1:20" x14ac:dyDescent="0.25">
      <c r="A41" s="169"/>
      <c r="B41" s="7" t="s">
        <v>92</v>
      </c>
      <c r="C41" s="115" t="s">
        <v>29</v>
      </c>
      <c r="D41" s="116" t="s">
        <v>29</v>
      </c>
      <c r="E41" s="28" t="s">
        <v>29</v>
      </c>
      <c r="F41" s="116" t="s">
        <v>29</v>
      </c>
      <c r="G41" s="28" t="s">
        <v>29</v>
      </c>
      <c r="H41" s="117" t="s">
        <v>29</v>
      </c>
      <c r="I41" s="75">
        <v>28</v>
      </c>
      <c r="J41" s="30">
        <v>27</v>
      </c>
      <c r="K41" s="26">
        <v>0.9642857142857143</v>
      </c>
      <c r="L41" s="30">
        <v>27</v>
      </c>
      <c r="M41" s="26">
        <v>0.9642857142857143</v>
      </c>
      <c r="N41" s="31">
        <v>3.5925925925925926</v>
      </c>
      <c r="O41" s="75">
        <v>47</v>
      </c>
      <c r="P41" s="30">
        <v>38</v>
      </c>
      <c r="Q41" s="26">
        <v>0.80851063829787229</v>
      </c>
      <c r="R41" s="30">
        <v>33</v>
      </c>
      <c r="S41" s="26">
        <v>0.7021276595744681</v>
      </c>
      <c r="T41" s="31">
        <v>3.0888888888888886</v>
      </c>
    </row>
    <row r="42" spans="1:20" x14ac:dyDescent="0.25">
      <c r="A42" s="169"/>
      <c r="B42" s="7" t="s">
        <v>93</v>
      </c>
      <c r="C42" s="115" t="s">
        <v>29</v>
      </c>
      <c r="D42" s="116" t="s">
        <v>29</v>
      </c>
      <c r="E42" s="28" t="s">
        <v>29</v>
      </c>
      <c r="F42" s="116" t="s">
        <v>29</v>
      </c>
      <c r="G42" s="28" t="s">
        <v>29</v>
      </c>
      <c r="H42" s="117" t="s">
        <v>29</v>
      </c>
      <c r="I42" s="75">
        <v>62</v>
      </c>
      <c r="J42" s="30">
        <v>52</v>
      </c>
      <c r="K42" s="26">
        <v>0.83870967741935487</v>
      </c>
      <c r="L42" s="30">
        <v>49</v>
      </c>
      <c r="M42" s="26">
        <v>0.79032258064516125</v>
      </c>
      <c r="N42" s="31">
        <v>3.4230769230769229</v>
      </c>
      <c r="O42" s="75">
        <v>40</v>
      </c>
      <c r="P42" s="30">
        <v>33</v>
      </c>
      <c r="Q42" s="26">
        <v>0.82499999999999996</v>
      </c>
      <c r="R42" s="30">
        <v>31</v>
      </c>
      <c r="S42" s="26">
        <v>0.77500000000000002</v>
      </c>
      <c r="T42" s="31">
        <v>3.2969696969696969</v>
      </c>
    </row>
    <row r="43" spans="1:20" x14ac:dyDescent="0.25">
      <c r="A43" s="169"/>
      <c r="B43" s="7" t="s">
        <v>94</v>
      </c>
      <c r="C43" s="115" t="s">
        <v>29</v>
      </c>
      <c r="D43" s="116" t="s">
        <v>29</v>
      </c>
      <c r="E43" s="28" t="s">
        <v>29</v>
      </c>
      <c r="F43" s="116" t="s">
        <v>29</v>
      </c>
      <c r="G43" s="28" t="s">
        <v>29</v>
      </c>
      <c r="H43" s="117" t="s">
        <v>29</v>
      </c>
      <c r="I43" s="75">
        <v>57</v>
      </c>
      <c r="J43" s="30">
        <v>47</v>
      </c>
      <c r="K43" s="26">
        <v>0.82456140350877194</v>
      </c>
      <c r="L43" s="30">
        <v>40</v>
      </c>
      <c r="M43" s="26">
        <v>0.70175438596491224</v>
      </c>
      <c r="N43" s="31">
        <v>3.0851063829787235</v>
      </c>
      <c r="O43" s="75">
        <v>49</v>
      </c>
      <c r="P43" s="30">
        <v>34</v>
      </c>
      <c r="Q43" s="26">
        <v>0.69387755102040816</v>
      </c>
      <c r="R43" s="30">
        <v>30</v>
      </c>
      <c r="S43" s="26">
        <v>0.61224489795918369</v>
      </c>
      <c r="T43" s="31">
        <v>3.0735294117647061</v>
      </c>
    </row>
    <row r="44" spans="1:20" x14ac:dyDescent="0.25">
      <c r="A44" s="169"/>
      <c r="B44" s="7" t="s">
        <v>95</v>
      </c>
      <c r="C44" s="115" t="s">
        <v>29</v>
      </c>
      <c r="D44" s="116" t="s">
        <v>29</v>
      </c>
      <c r="E44" s="28" t="s">
        <v>29</v>
      </c>
      <c r="F44" s="116" t="s">
        <v>29</v>
      </c>
      <c r="G44" s="28" t="s">
        <v>29</v>
      </c>
      <c r="H44" s="117" t="s">
        <v>29</v>
      </c>
      <c r="I44" s="75">
        <v>61</v>
      </c>
      <c r="J44" s="30">
        <v>48</v>
      </c>
      <c r="K44" s="26">
        <v>0.78688524590163933</v>
      </c>
      <c r="L44" s="30">
        <v>38</v>
      </c>
      <c r="M44" s="26">
        <v>0.62295081967213117</v>
      </c>
      <c r="N44" s="31">
        <v>2.7916666666666665</v>
      </c>
      <c r="O44" s="75">
        <v>49</v>
      </c>
      <c r="P44" s="30">
        <v>41</v>
      </c>
      <c r="Q44" s="26">
        <v>0.83673469387755106</v>
      </c>
      <c r="R44" s="30">
        <v>40</v>
      </c>
      <c r="S44" s="26">
        <v>0.81632653061224492</v>
      </c>
      <c r="T44" s="31">
        <v>3.614634146341464</v>
      </c>
    </row>
    <row r="45" spans="1:20" s="68" customFormat="1" x14ac:dyDescent="0.25">
      <c r="A45" s="170"/>
      <c r="B45" s="50" t="s">
        <v>27</v>
      </c>
      <c r="C45" s="76">
        <f>IFERROR(SUM(C40:C44), "--")</f>
        <v>0</v>
      </c>
      <c r="D45" s="64">
        <f>IFERROR(SUM(D40:D44), "--")</f>
        <v>0</v>
      </c>
      <c r="E45" s="65" t="str">
        <f>IFERROR(D45/C45, "--")</f>
        <v>--</v>
      </c>
      <c r="F45" s="64">
        <f>IFERROR(SUM(F40:F44), "--")</f>
        <v>0</v>
      </c>
      <c r="G45" s="65" t="str">
        <f>IFERROR(F45/C45, "--")</f>
        <v>--</v>
      </c>
      <c r="H45" s="67" t="s">
        <v>29</v>
      </c>
      <c r="I45" s="76">
        <f>IFERROR(SUM(I40:I44), "--")</f>
        <v>225</v>
      </c>
      <c r="J45" s="64">
        <f>IFERROR(SUM(J40:J44), "--")</f>
        <v>185</v>
      </c>
      <c r="K45" s="65">
        <f>IFERROR(J45/I45, "--")</f>
        <v>0.82222222222222219</v>
      </c>
      <c r="L45" s="64">
        <f>IFERROR(SUM(L40:L44), "--")</f>
        <v>164</v>
      </c>
      <c r="M45" s="65">
        <f>IFERROR(L45/I45, "--")</f>
        <v>0.72888888888888892</v>
      </c>
      <c r="N45" s="67" t="s">
        <v>29</v>
      </c>
      <c r="O45" s="76">
        <f>IFERROR(SUM(O40:O44), "--")</f>
        <v>207</v>
      </c>
      <c r="P45" s="64">
        <f>IFERROR(SUM(P40:P44), "--")</f>
        <v>166</v>
      </c>
      <c r="Q45" s="65">
        <f>IFERROR(P45/O45, "--")</f>
        <v>0.80193236714975846</v>
      </c>
      <c r="R45" s="64">
        <f>IFERROR(SUM(R40:R44), "--")</f>
        <v>150</v>
      </c>
      <c r="S45" s="65">
        <f>IFERROR(R45/O45, "--")</f>
        <v>0.72463768115942029</v>
      </c>
      <c r="T45" s="67" t="s">
        <v>29</v>
      </c>
    </row>
    <row r="46" spans="1:20" ht="15" customHeight="1" x14ac:dyDescent="0.25">
      <c r="A46" s="150" t="s">
        <v>38</v>
      </c>
      <c r="B46" s="32" t="s">
        <v>91</v>
      </c>
      <c r="C46" s="80" t="s">
        <v>29</v>
      </c>
      <c r="D46" s="35" t="s">
        <v>29</v>
      </c>
      <c r="E46" s="88" t="s">
        <v>29</v>
      </c>
      <c r="F46" s="35" t="s">
        <v>29</v>
      </c>
      <c r="G46" s="88" t="s">
        <v>29</v>
      </c>
      <c r="H46" s="87" t="s">
        <v>29</v>
      </c>
      <c r="I46" s="80">
        <v>3</v>
      </c>
      <c r="J46" s="33">
        <v>2</v>
      </c>
      <c r="K46" s="55">
        <v>0.66666666666666663</v>
      </c>
      <c r="L46" s="33">
        <v>2</v>
      </c>
      <c r="M46" s="55">
        <v>0.66666666666666663</v>
      </c>
      <c r="N46" s="34">
        <v>4</v>
      </c>
      <c r="O46" s="80">
        <v>4</v>
      </c>
      <c r="P46" s="33">
        <v>2</v>
      </c>
      <c r="Q46" s="55">
        <v>0.5</v>
      </c>
      <c r="R46" s="33">
        <v>2</v>
      </c>
      <c r="S46" s="55">
        <v>0.5</v>
      </c>
      <c r="T46" s="34">
        <v>4</v>
      </c>
    </row>
    <row r="47" spans="1:20" x14ac:dyDescent="0.25">
      <c r="A47" s="151"/>
      <c r="B47" s="32" t="s">
        <v>92</v>
      </c>
      <c r="C47" s="80" t="s">
        <v>29</v>
      </c>
      <c r="D47" s="35" t="s">
        <v>29</v>
      </c>
      <c r="E47" s="88" t="s">
        <v>29</v>
      </c>
      <c r="F47" s="35" t="s">
        <v>29</v>
      </c>
      <c r="G47" s="88" t="s">
        <v>29</v>
      </c>
      <c r="H47" s="87" t="s">
        <v>29</v>
      </c>
      <c r="I47" s="77">
        <v>8</v>
      </c>
      <c r="J47" s="33">
        <v>8</v>
      </c>
      <c r="K47" s="55">
        <v>1</v>
      </c>
      <c r="L47" s="33">
        <v>8</v>
      </c>
      <c r="M47" s="55">
        <v>1</v>
      </c>
      <c r="N47" s="34">
        <v>3.625</v>
      </c>
      <c r="O47" s="77">
        <v>8</v>
      </c>
      <c r="P47" s="33">
        <v>6</v>
      </c>
      <c r="Q47" s="55">
        <v>0.75</v>
      </c>
      <c r="R47" s="33">
        <v>6</v>
      </c>
      <c r="S47" s="55">
        <v>0.75</v>
      </c>
      <c r="T47" s="34">
        <v>3.5666666666666664</v>
      </c>
    </row>
    <row r="48" spans="1:20" x14ac:dyDescent="0.25">
      <c r="A48" s="151"/>
      <c r="B48" s="32" t="s">
        <v>93</v>
      </c>
      <c r="C48" s="80" t="s">
        <v>29</v>
      </c>
      <c r="D48" s="35" t="s">
        <v>29</v>
      </c>
      <c r="E48" s="88" t="s">
        <v>29</v>
      </c>
      <c r="F48" s="35" t="s">
        <v>29</v>
      </c>
      <c r="G48" s="88" t="s">
        <v>29</v>
      </c>
      <c r="H48" s="87" t="s">
        <v>29</v>
      </c>
      <c r="I48" s="77">
        <v>9</v>
      </c>
      <c r="J48" s="33">
        <v>7</v>
      </c>
      <c r="K48" s="55">
        <v>0.77777777777777779</v>
      </c>
      <c r="L48" s="33">
        <v>7</v>
      </c>
      <c r="M48" s="55">
        <v>0.77777777777777779</v>
      </c>
      <c r="N48" s="34">
        <v>3.7142857142857144</v>
      </c>
      <c r="O48" s="77">
        <v>3</v>
      </c>
      <c r="P48" s="33">
        <v>3</v>
      </c>
      <c r="Q48" s="55">
        <v>1</v>
      </c>
      <c r="R48" s="33">
        <v>1</v>
      </c>
      <c r="S48" s="55">
        <v>0.33333333333333331</v>
      </c>
      <c r="T48" s="34">
        <v>1.3333333333333333</v>
      </c>
    </row>
    <row r="49" spans="1:20" x14ac:dyDescent="0.25">
      <c r="A49" s="151"/>
      <c r="B49" s="32" t="s">
        <v>94</v>
      </c>
      <c r="C49" s="80" t="s">
        <v>29</v>
      </c>
      <c r="D49" s="35" t="s">
        <v>29</v>
      </c>
      <c r="E49" s="88" t="s">
        <v>29</v>
      </c>
      <c r="F49" s="35" t="s">
        <v>29</v>
      </c>
      <c r="G49" s="88" t="s">
        <v>29</v>
      </c>
      <c r="H49" s="87" t="s">
        <v>29</v>
      </c>
      <c r="I49" s="77">
        <v>10</v>
      </c>
      <c r="J49" s="33">
        <v>7</v>
      </c>
      <c r="K49" s="55">
        <v>0.7</v>
      </c>
      <c r="L49" s="33">
        <v>6</v>
      </c>
      <c r="M49" s="55">
        <v>0.6</v>
      </c>
      <c r="N49" s="34">
        <v>3.1428571428571428</v>
      </c>
      <c r="O49" s="77">
        <v>3</v>
      </c>
      <c r="P49" s="33">
        <v>3</v>
      </c>
      <c r="Q49" s="55">
        <v>1</v>
      </c>
      <c r="R49" s="33">
        <v>1</v>
      </c>
      <c r="S49" s="55">
        <v>0.33333333333333331</v>
      </c>
      <c r="T49" s="34">
        <v>1.3333333333333333</v>
      </c>
    </row>
    <row r="50" spans="1:20" x14ac:dyDescent="0.25">
      <c r="A50" s="151"/>
      <c r="B50" s="32" t="s">
        <v>95</v>
      </c>
      <c r="C50" s="80" t="s">
        <v>29</v>
      </c>
      <c r="D50" s="35" t="s">
        <v>29</v>
      </c>
      <c r="E50" s="88" t="s">
        <v>29</v>
      </c>
      <c r="F50" s="35" t="s">
        <v>29</v>
      </c>
      <c r="G50" s="88" t="s">
        <v>29</v>
      </c>
      <c r="H50" s="87" t="s">
        <v>29</v>
      </c>
      <c r="I50" s="77">
        <v>20</v>
      </c>
      <c r="J50" s="33">
        <v>15</v>
      </c>
      <c r="K50" s="55">
        <v>0.75</v>
      </c>
      <c r="L50" s="33">
        <v>12</v>
      </c>
      <c r="M50" s="55">
        <v>0.6</v>
      </c>
      <c r="N50" s="34">
        <v>2.8</v>
      </c>
      <c r="O50" s="77">
        <v>5</v>
      </c>
      <c r="P50" s="33">
        <v>2</v>
      </c>
      <c r="Q50" s="55">
        <v>0.4</v>
      </c>
      <c r="R50" s="33">
        <v>1</v>
      </c>
      <c r="S50" s="55">
        <v>0.2</v>
      </c>
      <c r="T50" s="34">
        <v>1.5</v>
      </c>
    </row>
    <row r="51" spans="1:20" s="68" customFormat="1" x14ac:dyDescent="0.25">
      <c r="A51" s="152"/>
      <c r="B51" s="69" t="s">
        <v>27</v>
      </c>
      <c r="C51" s="78">
        <f>IFERROR(SUM(C46:C50), "--")</f>
        <v>0</v>
      </c>
      <c r="D51" s="70">
        <f>IFERROR(SUM(D46:D50), "--")</f>
        <v>0</v>
      </c>
      <c r="E51" s="71" t="str">
        <f>IFERROR(D51/C51, "--")</f>
        <v>--</v>
      </c>
      <c r="F51" s="70">
        <f>IFERROR(SUM(F46:F50), "--")</f>
        <v>0</v>
      </c>
      <c r="G51" s="71" t="str">
        <f>IFERROR(F51/C51, "--")</f>
        <v>--</v>
      </c>
      <c r="H51" s="72" t="s">
        <v>29</v>
      </c>
      <c r="I51" s="78">
        <f>IFERROR(SUM(I46:I50), "--")</f>
        <v>50</v>
      </c>
      <c r="J51" s="70">
        <f>IFERROR(SUM(J46:J50), "--")</f>
        <v>39</v>
      </c>
      <c r="K51" s="71">
        <f>IFERROR(J51/I51, "--")</f>
        <v>0.78</v>
      </c>
      <c r="L51" s="70">
        <f>IFERROR(SUM(L46:L50), "--")</f>
        <v>35</v>
      </c>
      <c r="M51" s="71">
        <f>IFERROR(L51/I51, "--")</f>
        <v>0.7</v>
      </c>
      <c r="N51" s="72" t="s">
        <v>29</v>
      </c>
      <c r="O51" s="78">
        <f>IFERROR(SUM(O46:O50), "--")</f>
        <v>23</v>
      </c>
      <c r="P51" s="70">
        <f>IFERROR(SUM(P46:P50), "--")</f>
        <v>16</v>
      </c>
      <c r="Q51" s="71">
        <f>IFERROR(P51/O51, "--")</f>
        <v>0.69565217391304346</v>
      </c>
      <c r="R51" s="70">
        <f>IFERROR(SUM(R46:R50), "--")</f>
        <v>11</v>
      </c>
      <c r="S51" s="71">
        <f>IFERROR(R51/O51, "--")</f>
        <v>0.47826086956521741</v>
      </c>
      <c r="T51" s="72" t="s">
        <v>29</v>
      </c>
    </row>
    <row r="52" spans="1:20" ht="15" customHeight="1" x14ac:dyDescent="0.25">
      <c r="A52" s="168" t="s">
        <v>39</v>
      </c>
      <c r="B52" s="73" t="s">
        <v>91</v>
      </c>
      <c r="C52" s="115" t="s">
        <v>29</v>
      </c>
      <c r="D52" s="116" t="s">
        <v>29</v>
      </c>
      <c r="E52" s="28" t="s">
        <v>29</v>
      </c>
      <c r="F52" s="116" t="s">
        <v>29</v>
      </c>
      <c r="G52" s="28" t="s">
        <v>29</v>
      </c>
      <c r="H52" s="117" t="s">
        <v>29</v>
      </c>
      <c r="I52" s="115" t="s">
        <v>29</v>
      </c>
      <c r="J52" s="116" t="s">
        <v>29</v>
      </c>
      <c r="K52" s="28" t="s">
        <v>29</v>
      </c>
      <c r="L52" s="116" t="s">
        <v>29</v>
      </c>
      <c r="M52" s="28" t="s">
        <v>29</v>
      </c>
      <c r="N52" s="117" t="s">
        <v>29</v>
      </c>
      <c r="O52" s="115" t="s">
        <v>29</v>
      </c>
      <c r="P52" s="116" t="s">
        <v>29</v>
      </c>
      <c r="Q52" s="28" t="s">
        <v>29</v>
      </c>
      <c r="R52" s="116" t="s">
        <v>29</v>
      </c>
      <c r="S52" s="28" t="s">
        <v>29</v>
      </c>
      <c r="T52" s="117" t="s">
        <v>29</v>
      </c>
    </row>
    <row r="53" spans="1:20" x14ac:dyDescent="0.25">
      <c r="A53" s="169"/>
      <c r="B53" s="73" t="s">
        <v>92</v>
      </c>
      <c r="C53" s="115" t="s">
        <v>29</v>
      </c>
      <c r="D53" s="116" t="s">
        <v>29</v>
      </c>
      <c r="E53" s="28" t="s">
        <v>29</v>
      </c>
      <c r="F53" s="116" t="s">
        <v>29</v>
      </c>
      <c r="G53" s="28" t="s">
        <v>29</v>
      </c>
      <c r="H53" s="117" t="s">
        <v>29</v>
      </c>
      <c r="I53" s="115" t="s">
        <v>29</v>
      </c>
      <c r="J53" s="116" t="s">
        <v>29</v>
      </c>
      <c r="K53" s="28" t="s">
        <v>29</v>
      </c>
      <c r="L53" s="116" t="s">
        <v>29</v>
      </c>
      <c r="M53" s="28" t="s">
        <v>29</v>
      </c>
      <c r="N53" s="117" t="s">
        <v>29</v>
      </c>
      <c r="O53" s="115" t="s">
        <v>29</v>
      </c>
      <c r="P53" s="116" t="s">
        <v>29</v>
      </c>
      <c r="Q53" s="28" t="s">
        <v>29</v>
      </c>
      <c r="R53" s="116" t="s">
        <v>29</v>
      </c>
      <c r="S53" s="28" t="s">
        <v>29</v>
      </c>
      <c r="T53" s="117" t="s">
        <v>29</v>
      </c>
    </row>
    <row r="54" spans="1:20" x14ac:dyDescent="0.25">
      <c r="A54" s="169"/>
      <c r="B54" s="73" t="s">
        <v>93</v>
      </c>
      <c r="C54" s="115" t="s">
        <v>29</v>
      </c>
      <c r="D54" s="116" t="s">
        <v>29</v>
      </c>
      <c r="E54" s="28" t="s">
        <v>29</v>
      </c>
      <c r="F54" s="116" t="s">
        <v>29</v>
      </c>
      <c r="G54" s="28" t="s">
        <v>29</v>
      </c>
      <c r="H54" s="117" t="s">
        <v>29</v>
      </c>
      <c r="I54" s="75">
        <v>1</v>
      </c>
      <c r="J54" s="30">
        <v>1</v>
      </c>
      <c r="K54" s="26">
        <v>1</v>
      </c>
      <c r="L54" s="30">
        <v>1</v>
      </c>
      <c r="M54" s="26">
        <v>1</v>
      </c>
      <c r="N54" s="31">
        <v>4</v>
      </c>
      <c r="O54" s="115" t="s">
        <v>29</v>
      </c>
      <c r="P54" s="116" t="s">
        <v>29</v>
      </c>
      <c r="Q54" s="28" t="s">
        <v>29</v>
      </c>
      <c r="R54" s="116" t="s">
        <v>29</v>
      </c>
      <c r="S54" s="28" t="s">
        <v>29</v>
      </c>
      <c r="T54" s="117" t="s">
        <v>29</v>
      </c>
    </row>
    <row r="55" spans="1:20" x14ac:dyDescent="0.25">
      <c r="A55" s="169"/>
      <c r="B55" s="73" t="s">
        <v>94</v>
      </c>
      <c r="C55" s="115" t="s">
        <v>29</v>
      </c>
      <c r="D55" s="116" t="s">
        <v>29</v>
      </c>
      <c r="E55" s="28" t="s">
        <v>29</v>
      </c>
      <c r="F55" s="116" t="s">
        <v>29</v>
      </c>
      <c r="G55" s="28" t="s">
        <v>29</v>
      </c>
      <c r="H55" s="117" t="s">
        <v>29</v>
      </c>
      <c r="I55" s="75">
        <v>1</v>
      </c>
      <c r="J55" s="30">
        <v>1</v>
      </c>
      <c r="K55" s="26">
        <v>1</v>
      </c>
      <c r="L55" s="30">
        <v>1</v>
      </c>
      <c r="M55" s="26">
        <v>1</v>
      </c>
      <c r="N55" s="31">
        <v>4</v>
      </c>
      <c r="O55" s="115" t="s">
        <v>29</v>
      </c>
      <c r="P55" s="116" t="s">
        <v>29</v>
      </c>
      <c r="Q55" s="28" t="s">
        <v>29</v>
      </c>
      <c r="R55" s="116" t="s">
        <v>29</v>
      </c>
      <c r="S55" s="28" t="s">
        <v>29</v>
      </c>
      <c r="T55" s="117" t="s">
        <v>29</v>
      </c>
    </row>
    <row r="56" spans="1:20" x14ac:dyDescent="0.25">
      <c r="A56" s="169"/>
      <c r="B56" s="73" t="s">
        <v>95</v>
      </c>
      <c r="C56" s="115" t="s">
        <v>29</v>
      </c>
      <c r="D56" s="116" t="s">
        <v>29</v>
      </c>
      <c r="E56" s="28" t="s">
        <v>29</v>
      </c>
      <c r="F56" s="116" t="s">
        <v>29</v>
      </c>
      <c r="G56" s="28" t="s">
        <v>29</v>
      </c>
      <c r="H56" s="117" t="s">
        <v>29</v>
      </c>
      <c r="I56" s="75">
        <v>3</v>
      </c>
      <c r="J56" s="30">
        <v>2</v>
      </c>
      <c r="K56" s="26">
        <v>0.66666666666666663</v>
      </c>
      <c r="L56" s="30">
        <v>2</v>
      </c>
      <c r="M56" s="26">
        <v>0.66666666666666663</v>
      </c>
      <c r="N56" s="31">
        <v>2</v>
      </c>
      <c r="O56" s="115" t="s">
        <v>29</v>
      </c>
      <c r="P56" s="116" t="s">
        <v>29</v>
      </c>
      <c r="Q56" s="28" t="s">
        <v>29</v>
      </c>
      <c r="R56" s="116" t="s">
        <v>29</v>
      </c>
      <c r="S56" s="28" t="s">
        <v>29</v>
      </c>
      <c r="T56" s="117" t="s">
        <v>29</v>
      </c>
    </row>
    <row r="57" spans="1:20" s="68" customFormat="1" x14ac:dyDescent="0.25">
      <c r="A57" s="170"/>
      <c r="B57" s="74" t="s">
        <v>27</v>
      </c>
      <c r="C57" s="79">
        <f>IFERROR(SUM(C52:C56), "--")</f>
        <v>0</v>
      </c>
      <c r="D57" s="74">
        <f>IFERROR(SUM(D52:D56), "--")</f>
        <v>0</v>
      </c>
      <c r="E57" s="65" t="str">
        <f>IFERROR(D57/C57, "--")</f>
        <v>--</v>
      </c>
      <c r="F57" s="74">
        <f>IFERROR(SUM(F52:F56), "--")</f>
        <v>0</v>
      </c>
      <c r="G57" s="65" t="str">
        <f>IFERROR(F57/C57, "--")</f>
        <v>--</v>
      </c>
      <c r="H57" s="67" t="s">
        <v>29</v>
      </c>
      <c r="I57" s="76">
        <f>IFERROR(SUM(I52:I56), "--")</f>
        <v>5</v>
      </c>
      <c r="J57" s="64">
        <f>IFERROR(SUM(J52:J56), "--")</f>
        <v>4</v>
      </c>
      <c r="K57" s="65">
        <f>IFERROR(J57/I57, "--")</f>
        <v>0.8</v>
      </c>
      <c r="L57" s="64">
        <f>IFERROR(SUM(L52:L56), "--")</f>
        <v>4</v>
      </c>
      <c r="M57" s="65">
        <f>IFERROR(L57/I57, "--")</f>
        <v>0.8</v>
      </c>
      <c r="N57" s="67" t="s">
        <v>29</v>
      </c>
      <c r="O57" s="76">
        <f>IFERROR(SUM(O52:O56), "--")</f>
        <v>0</v>
      </c>
      <c r="P57" s="64">
        <f>IFERROR(SUM(P52:P56), "--")</f>
        <v>0</v>
      </c>
      <c r="Q57" s="65" t="str">
        <f>IFERROR(P57/O57, "--")</f>
        <v>--</v>
      </c>
      <c r="R57" s="64">
        <f>IFERROR(SUM(R52:R56), "--")</f>
        <v>0</v>
      </c>
      <c r="S57" s="65" t="str">
        <f>IFERROR(R57/O57, "--")</f>
        <v>--</v>
      </c>
      <c r="T57" s="67"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9" t="s">
        <v>103</v>
      </c>
      <c r="B1" s="140"/>
      <c r="C1" s="140"/>
      <c r="D1" s="140"/>
      <c r="E1" s="140"/>
      <c r="F1" s="140"/>
      <c r="G1" s="140"/>
      <c r="H1" s="140"/>
      <c r="I1" s="140"/>
      <c r="J1" s="140"/>
      <c r="K1" s="140"/>
    </row>
    <row r="2" spans="1:11" s="37" customFormat="1" ht="45" x14ac:dyDescent="0.25">
      <c r="A2" s="49" t="s">
        <v>1</v>
      </c>
      <c r="B2" s="61" t="s">
        <v>30</v>
      </c>
      <c r="C2" s="61" t="s">
        <v>31</v>
      </c>
      <c r="D2" s="61" t="s">
        <v>83</v>
      </c>
      <c r="E2" s="61" t="s">
        <v>86</v>
      </c>
      <c r="F2" s="61" t="s">
        <v>89</v>
      </c>
      <c r="G2" s="61" t="s">
        <v>32</v>
      </c>
      <c r="H2" s="61" t="s">
        <v>85</v>
      </c>
      <c r="I2" s="61" t="s">
        <v>46</v>
      </c>
      <c r="J2" s="61" t="s">
        <v>33</v>
      </c>
      <c r="K2" s="61" t="s">
        <v>34</v>
      </c>
    </row>
    <row r="3" spans="1:11" x14ac:dyDescent="0.25">
      <c r="A3" s="20" t="s">
        <v>91</v>
      </c>
      <c r="B3" s="40">
        <v>3</v>
      </c>
      <c r="C3" s="41">
        <v>336</v>
      </c>
      <c r="D3" s="42">
        <v>480</v>
      </c>
      <c r="E3" s="41">
        <v>11.2</v>
      </c>
      <c r="F3" s="41">
        <v>0.7</v>
      </c>
      <c r="G3" s="43">
        <v>0.7</v>
      </c>
      <c r="H3" s="42">
        <v>16</v>
      </c>
      <c r="I3" s="40">
        <v>82</v>
      </c>
      <c r="J3" s="40">
        <v>96</v>
      </c>
      <c r="K3" s="44">
        <v>0.85416666666666663</v>
      </c>
    </row>
    <row r="4" spans="1:11" x14ac:dyDescent="0.25">
      <c r="A4" s="20" t="s">
        <v>92</v>
      </c>
      <c r="B4" s="40">
        <v>6</v>
      </c>
      <c r="C4" s="41">
        <v>729</v>
      </c>
      <c r="D4" s="42">
        <v>416.57142857142867</v>
      </c>
      <c r="E4" s="41">
        <v>24.3</v>
      </c>
      <c r="F4" s="41">
        <v>1.7499999999999996</v>
      </c>
      <c r="G4" s="43">
        <v>1.7499999999999996</v>
      </c>
      <c r="H4" s="42">
        <v>13.88571428571429</v>
      </c>
      <c r="I4" s="40">
        <v>147</v>
      </c>
      <c r="J4" s="40">
        <v>228</v>
      </c>
      <c r="K4" s="44">
        <v>0.64473684210526316</v>
      </c>
    </row>
    <row r="5" spans="1:11" x14ac:dyDescent="0.25">
      <c r="A5" s="20" t="s">
        <v>93</v>
      </c>
      <c r="B5" s="40">
        <v>6</v>
      </c>
      <c r="C5" s="41">
        <v>1050</v>
      </c>
      <c r="D5" s="42">
        <v>600</v>
      </c>
      <c r="E5" s="41">
        <v>35</v>
      </c>
      <c r="F5" s="41">
        <v>1.75</v>
      </c>
      <c r="G5" s="43">
        <v>1.75</v>
      </c>
      <c r="H5" s="42">
        <v>20</v>
      </c>
      <c r="I5" s="40">
        <v>206</v>
      </c>
      <c r="J5" s="40">
        <v>246</v>
      </c>
      <c r="K5" s="44">
        <v>0.83739837398373984</v>
      </c>
    </row>
    <row r="6" spans="1:11" x14ac:dyDescent="0.25">
      <c r="A6" s="20" t="s">
        <v>94</v>
      </c>
      <c r="B6" s="40">
        <v>7</v>
      </c>
      <c r="C6" s="41">
        <v>1146</v>
      </c>
      <c r="D6" s="45">
        <v>545.71428571428567</v>
      </c>
      <c r="E6" s="43">
        <v>38.200000000000003</v>
      </c>
      <c r="F6" s="43">
        <v>2.1</v>
      </c>
      <c r="G6" s="43">
        <v>2.1</v>
      </c>
      <c r="H6" s="45">
        <v>18.19047619047619</v>
      </c>
      <c r="I6" s="40">
        <v>222</v>
      </c>
      <c r="J6" s="40">
        <v>278</v>
      </c>
      <c r="K6" s="44">
        <v>0.79856115107913672</v>
      </c>
    </row>
    <row r="7" spans="1:11" x14ac:dyDescent="0.25">
      <c r="A7" s="20" t="s">
        <v>95</v>
      </c>
      <c r="B7" s="40">
        <v>10</v>
      </c>
      <c r="C7" s="41">
        <v>1212</v>
      </c>
      <c r="D7" s="42">
        <v>432.85714285714289</v>
      </c>
      <c r="E7" s="41">
        <v>40.4</v>
      </c>
      <c r="F7" s="41">
        <v>2.8</v>
      </c>
      <c r="G7" s="43">
        <v>1.7499999999999998</v>
      </c>
      <c r="H7" s="42">
        <v>14.428571428571429</v>
      </c>
      <c r="I7" s="40">
        <v>253</v>
      </c>
      <c r="J7" s="40">
        <v>410</v>
      </c>
      <c r="K7" s="44">
        <v>0.61707317073170731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2019-11-22T18:30:07Z</dcterms:modified>
</cp:coreProperties>
</file>